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Источники!$F$37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Источники!$A$13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Источники!$A$25</definedName>
    <definedName name="REND_1" localSheetId="1">Расходы!$A$138</definedName>
    <definedName name="S_520" localSheetId="2">Источники!$A$15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3" l="1"/>
  <c r="D21" i="3"/>
  <c r="E20" i="3"/>
  <c r="D20" i="3"/>
  <c r="E19" i="3"/>
  <c r="D19" i="3"/>
  <c r="E17" i="3"/>
  <c r="D17" i="3"/>
  <c r="E16" i="3"/>
  <c r="D16" i="3"/>
  <c r="E15" i="3"/>
  <c r="D15" i="3"/>
  <c r="F14" i="3"/>
  <c r="E14" i="3"/>
  <c r="F13" i="3"/>
  <c r="E13" i="3"/>
  <c r="E10" i="3"/>
  <c r="D9" i="3"/>
  <c r="E9" i="3" s="1"/>
  <c r="E8" i="3"/>
  <c r="E6" i="3"/>
  <c r="D6" i="3"/>
  <c r="E5" i="3"/>
  <c r="D5" i="3"/>
  <c r="F4" i="3"/>
  <c r="E4" i="3"/>
  <c r="F222" i="2"/>
  <c r="E221" i="2"/>
  <c r="D221" i="2"/>
  <c r="F221" i="2" s="1"/>
  <c r="E220" i="2"/>
  <c r="E219" i="2" s="1"/>
  <c r="D220" i="2"/>
  <c r="F219" i="2"/>
  <c r="D219" i="2"/>
  <c r="D218" i="2" s="1"/>
  <c r="E218" i="2"/>
  <c r="E217" i="2" s="1"/>
  <c r="E216" i="2" s="1"/>
  <c r="D217" i="2"/>
  <c r="D216" i="2" s="1"/>
  <c r="F214" i="2"/>
  <c r="D213" i="2"/>
  <c r="F213" i="2" s="1"/>
  <c r="D212" i="2"/>
  <c r="F212" i="2" s="1"/>
  <c r="F207" i="2"/>
  <c r="E206" i="2"/>
  <c r="D206" i="2"/>
  <c r="D205" i="2" s="1"/>
  <c r="F205" i="2" s="1"/>
  <c r="E205" i="2"/>
  <c r="E204" i="2"/>
  <c r="D204" i="2"/>
  <c r="D203" i="2" s="1"/>
  <c r="F203" i="2" s="1"/>
  <c r="E203" i="2"/>
  <c r="E202" i="2" s="1"/>
  <c r="E201" i="2"/>
  <c r="E200" i="2" s="1"/>
  <c r="E199" i="2"/>
  <c r="E198" i="2"/>
  <c r="D198" i="2"/>
  <c r="E197" i="2"/>
  <c r="D197" i="2"/>
  <c r="E196" i="2"/>
  <c r="D196" i="2"/>
  <c r="E195" i="2"/>
  <c r="D195" i="2"/>
  <c r="F194" i="2"/>
  <c r="E193" i="2"/>
  <c r="F193" i="2" s="1"/>
  <c r="E192" i="2"/>
  <c r="F192" i="2" s="1"/>
  <c r="F191" i="2"/>
  <c r="F190" i="2"/>
  <c r="F189" i="2" s="1"/>
  <c r="E190" i="2"/>
  <c r="D190" i="2"/>
  <c r="D189" i="2" s="1"/>
  <c r="D188" i="2" s="1"/>
  <c r="D174" i="2" s="1"/>
  <c r="E189" i="2"/>
  <c r="E188" i="2" s="1"/>
  <c r="E187" i="2" s="1"/>
  <c r="F188" i="2"/>
  <c r="E186" i="2"/>
  <c r="D186" i="2"/>
  <c r="F185" i="2"/>
  <c r="E184" i="2"/>
  <c r="E183" i="2" s="1"/>
  <c r="D184" i="2"/>
  <c r="F184" i="2" s="1"/>
  <c r="D183" i="2"/>
  <c r="D182" i="2" s="1"/>
  <c r="F182" i="2" s="1"/>
  <c r="E182" i="2"/>
  <c r="E180" i="2"/>
  <c r="E179" i="2" s="1"/>
  <c r="D180" i="2"/>
  <c r="D179" i="2"/>
  <c r="E178" i="2"/>
  <c r="D178" i="2"/>
  <c r="F177" i="2"/>
  <c r="F176" i="2"/>
  <c r="F175" i="2"/>
  <c r="E174" i="2"/>
  <c r="E173" i="2" s="1"/>
  <c r="E172" i="2" s="1"/>
  <c r="E171" i="2" s="1"/>
  <c r="E169" i="2"/>
  <c r="D169" i="2"/>
  <c r="D168" i="2" s="1"/>
  <c r="E168" i="2"/>
  <c r="E167" i="2"/>
  <c r="D167" i="2"/>
  <c r="D166" i="2" s="1"/>
  <c r="E166" i="2"/>
  <c r="E165" i="2" s="1"/>
  <c r="E164" i="2" s="1"/>
  <c r="E163" i="2" s="1"/>
  <c r="D165" i="2"/>
  <c r="D164" i="2" s="1"/>
  <c r="D163" i="2" s="1"/>
  <c r="F162" i="2"/>
  <c r="E161" i="2"/>
  <c r="D161" i="2"/>
  <c r="D160" i="2" s="1"/>
  <c r="E160" i="2"/>
  <c r="E159" i="2"/>
  <c r="D159" i="2"/>
  <c r="F159" i="2" s="1"/>
  <c r="F158" i="2"/>
  <c r="F157" i="2"/>
  <c r="F156" i="2" s="1"/>
  <c r="E157" i="2"/>
  <c r="D157" i="2"/>
  <c r="D156" i="2" s="1"/>
  <c r="E156" i="2"/>
  <c r="F155" i="2"/>
  <c r="E155" i="2"/>
  <c r="D155" i="2"/>
  <c r="F154" i="2"/>
  <c r="E153" i="2"/>
  <c r="D153" i="2"/>
  <c r="D152" i="2" s="1"/>
  <c r="E152" i="2"/>
  <c r="E151" i="2"/>
  <c r="D151" i="2"/>
  <c r="D150" i="2" s="1"/>
  <c r="E150" i="2"/>
  <c r="E149" i="2" s="1"/>
  <c r="E148" i="2" s="1"/>
  <c r="E132" i="2" s="1"/>
  <c r="D149" i="2"/>
  <c r="D148" i="2" s="1"/>
  <c r="F147" i="2"/>
  <c r="F146" i="2" s="1"/>
  <c r="F145" i="2" s="1"/>
  <c r="F144" i="2" s="1"/>
  <c r="E146" i="2"/>
  <c r="E145" i="2" s="1"/>
  <c r="D146" i="2"/>
  <c r="D145" i="2"/>
  <c r="D144" i="2" s="1"/>
  <c r="E144" i="2"/>
  <c r="E142" i="2"/>
  <c r="E141" i="2" s="1"/>
  <c r="D142" i="2"/>
  <c r="D141" i="2"/>
  <c r="D140" i="2" s="1"/>
  <c r="E140" i="2"/>
  <c r="F139" i="2"/>
  <c r="F138" i="2" s="1"/>
  <c r="F136" i="2" s="1"/>
  <c r="E138" i="2"/>
  <c r="E137" i="2" s="1"/>
  <c r="D138" i="2"/>
  <c r="D137" i="2"/>
  <c r="E136" i="2"/>
  <c r="E135" i="2" s="1"/>
  <c r="D136" i="2"/>
  <c r="D135" i="2"/>
  <c r="D134" i="2" s="1"/>
  <c r="D133" i="2" s="1"/>
  <c r="D132" i="2" s="1"/>
  <c r="F132" i="2" s="1"/>
  <c r="E134" i="2"/>
  <c r="E133" i="2" s="1"/>
  <c r="E130" i="2"/>
  <c r="D130" i="2"/>
  <c r="E129" i="2"/>
  <c r="D129" i="2"/>
  <c r="E128" i="2"/>
  <c r="D128" i="2"/>
  <c r="E127" i="2"/>
  <c r="D127" i="2"/>
  <c r="E126" i="2"/>
  <c r="D126" i="2"/>
  <c r="E125" i="2"/>
  <c r="D125" i="2"/>
  <c r="F123" i="2"/>
  <c r="F122" i="2" s="1"/>
  <c r="E123" i="2"/>
  <c r="D123" i="2"/>
  <c r="D122" i="2" s="1"/>
  <c r="E122" i="2"/>
  <c r="E121" i="2" s="1"/>
  <c r="E120" i="2" s="1"/>
  <c r="F121" i="2"/>
  <c r="F120" i="2" s="1"/>
  <c r="D121" i="2"/>
  <c r="D120" i="2" s="1"/>
  <c r="F119" i="2"/>
  <c r="F118" i="2" s="1"/>
  <c r="F116" i="2" s="1"/>
  <c r="E118" i="2"/>
  <c r="E117" i="2" s="1"/>
  <c r="D118" i="2"/>
  <c r="D117" i="2"/>
  <c r="E116" i="2"/>
  <c r="D116" i="2"/>
  <c r="F115" i="2"/>
  <c r="F114" i="2"/>
  <c r="F113" i="2" s="1"/>
  <c r="E114" i="2"/>
  <c r="D114" i="2"/>
  <c r="D113" i="2" s="1"/>
  <c r="E113" i="2"/>
  <c r="F112" i="2"/>
  <c r="E112" i="2"/>
  <c r="D112" i="2"/>
  <c r="F111" i="2"/>
  <c r="F110" i="2"/>
  <c r="F109" i="2" s="1"/>
  <c r="F108" i="2" s="1"/>
  <c r="E110" i="2"/>
  <c r="D110" i="2"/>
  <c r="D109" i="2" s="1"/>
  <c r="E109" i="2"/>
  <c r="E108" i="2"/>
  <c r="D108" i="2"/>
  <c r="D107" i="2" s="1"/>
  <c r="E107" i="2"/>
  <c r="E106" i="2" s="1"/>
  <c r="E105" i="2" s="1"/>
  <c r="E104" i="2" s="1"/>
  <c r="D106" i="2"/>
  <c r="D105" i="2" s="1"/>
  <c r="F103" i="2"/>
  <c r="E102" i="2"/>
  <c r="D102" i="2"/>
  <c r="D101" i="2" s="1"/>
  <c r="E101" i="2"/>
  <c r="E100" i="2" s="1"/>
  <c r="E99" i="2" s="1"/>
  <c r="E98" i="2" s="1"/>
  <c r="E97" i="2" s="1"/>
  <c r="E84" i="2" s="1"/>
  <c r="D100" i="2"/>
  <c r="D99" i="2" s="1"/>
  <c r="F96" i="2"/>
  <c r="D95" i="2"/>
  <c r="F95" i="2" s="1"/>
  <c r="E90" i="2"/>
  <c r="E89" i="2" s="1"/>
  <c r="E88" i="2"/>
  <c r="E87" i="2" s="1"/>
  <c r="E86" i="2" s="1"/>
  <c r="E85" i="2" s="1"/>
  <c r="F83" i="2"/>
  <c r="F82" i="2"/>
  <c r="F81" i="2"/>
  <c r="D81" i="2"/>
  <c r="F80" i="2"/>
  <c r="F79" i="2" s="1"/>
  <c r="E80" i="2"/>
  <c r="D80" i="2"/>
  <c r="E79" i="2"/>
  <c r="E78" i="2" s="1"/>
  <c r="D79" i="2"/>
  <c r="F78" i="2"/>
  <c r="F77" i="2" s="1"/>
  <c r="F76" i="2" s="1"/>
  <c r="F75" i="2" s="1"/>
  <c r="D78" i="2"/>
  <c r="D77" i="2" s="1"/>
  <c r="E77" i="2"/>
  <c r="E76" i="2" s="1"/>
  <c r="E75" i="2" s="1"/>
  <c r="D76" i="2"/>
  <c r="D75" i="2" s="1"/>
  <c r="E73" i="2"/>
  <c r="D73" i="2"/>
  <c r="E72" i="2"/>
  <c r="D72" i="2"/>
  <c r="E71" i="2"/>
  <c r="D71" i="2"/>
  <c r="F70" i="2"/>
  <c r="F69" i="2" s="1"/>
  <c r="F68" i="2" s="1"/>
  <c r="F67" i="2" s="1"/>
  <c r="E69" i="2"/>
  <c r="E68" i="2" s="1"/>
  <c r="D69" i="2"/>
  <c r="D68" i="2"/>
  <c r="E67" i="2"/>
  <c r="E66" i="2" s="1"/>
  <c r="D67" i="2"/>
  <c r="D66" i="2"/>
  <c r="D65" i="2" s="1"/>
  <c r="F65" i="2" s="1"/>
  <c r="E65" i="2"/>
  <c r="F64" i="2"/>
  <c r="F63" i="2" s="1"/>
  <c r="E63" i="2"/>
  <c r="E62" i="2" s="1"/>
  <c r="D63" i="2"/>
  <c r="D62" i="2"/>
  <c r="D61" i="2" s="1"/>
  <c r="F61" i="2" s="1"/>
  <c r="E61" i="2"/>
  <c r="F60" i="2"/>
  <c r="F59" i="2" s="1"/>
  <c r="F58" i="2" s="1"/>
  <c r="F57" i="2" s="1"/>
  <c r="E59" i="2"/>
  <c r="E58" i="2" s="1"/>
  <c r="D59" i="2"/>
  <c r="D58" i="2"/>
  <c r="E57" i="2"/>
  <c r="E56" i="2" s="1"/>
  <c r="D57" i="2"/>
  <c r="D56" i="2"/>
  <c r="F56" i="2" s="1"/>
  <c r="F55" i="2"/>
  <c r="F54" i="2"/>
  <c r="F53" i="2" s="1"/>
  <c r="E54" i="2"/>
  <c r="D54" i="2"/>
  <c r="D53" i="2" s="1"/>
  <c r="D52" i="2" s="1"/>
  <c r="D51" i="2" s="1"/>
  <c r="D50" i="2" s="1"/>
  <c r="E53" i="2"/>
  <c r="E52" i="2" s="1"/>
  <c r="F52" i="2"/>
  <c r="F51" i="2" s="1"/>
  <c r="F50" i="2" s="1"/>
  <c r="E51" i="2"/>
  <c r="E50" i="2" s="1"/>
  <c r="F48" i="2"/>
  <c r="E48" i="2"/>
  <c r="E47" i="2" s="1"/>
  <c r="D48" i="2"/>
  <c r="F47" i="2"/>
  <c r="F46" i="2" s="1"/>
  <c r="D47" i="2"/>
  <c r="E46" i="2"/>
  <c r="E45" i="2" s="1"/>
  <c r="D46" i="2"/>
  <c r="F45" i="2"/>
  <c r="D45" i="2"/>
  <c r="E44" i="2"/>
  <c r="F43" i="2"/>
  <c r="F42" i="2"/>
  <c r="F41" i="2"/>
  <c r="E40" i="2"/>
  <c r="E39" i="2" s="1"/>
  <c r="D40" i="2"/>
  <c r="F39" i="2"/>
  <c r="D39" i="2"/>
  <c r="E38" i="2"/>
  <c r="E37" i="2" s="1"/>
  <c r="D38" i="2"/>
  <c r="F37" i="2"/>
  <c r="D37" i="2"/>
  <c r="D36" i="2" s="1"/>
  <c r="E36" i="2"/>
  <c r="E35" i="2" s="1"/>
  <c r="F34" i="2"/>
  <c r="E33" i="2"/>
  <c r="D33" i="2"/>
  <c r="F33" i="2" s="1"/>
  <c r="D32" i="2"/>
  <c r="F32" i="2" s="1"/>
  <c r="D31" i="2"/>
  <c r="F31" i="2" s="1"/>
  <c r="E29" i="2"/>
  <c r="E27" i="2"/>
  <c r="D27" i="2"/>
  <c r="E26" i="2"/>
  <c r="D26" i="2"/>
  <c r="E25" i="2"/>
  <c r="D25" i="2"/>
  <c r="E24" i="2"/>
  <c r="D24" i="2"/>
  <c r="E23" i="2"/>
  <c r="D23" i="2"/>
  <c r="F22" i="2"/>
  <c r="E21" i="2"/>
  <c r="E20" i="2" s="1"/>
  <c r="D21" i="2"/>
  <c r="F20" i="2"/>
  <c r="D20" i="2"/>
  <c r="E18" i="2"/>
  <c r="D18" i="2"/>
  <c r="E17" i="2"/>
  <c r="D17" i="2"/>
  <c r="E16" i="2"/>
  <c r="D16" i="2"/>
  <c r="F15" i="2"/>
  <c r="F14" i="2"/>
  <c r="F13" i="2"/>
  <c r="E12" i="2"/>
  <c r="E11" i="2" s="1"/>
  <c r="D12" i="2"/>
  <c r="F12" i="2" s="1"/>
  <c r="D11" i="2"/>
  <c r="F11" i="2" s="1"/>
  <c r="E10" i="2"/>
  <c r="D10" i="2"/>
  <c r="F10" i="2" s="1"/>
  <c r="D9" i="2"/>
  <c r="D8" i="2" s="1"/>
  <c r="F72" i="1"/>
  <c r="E71" i="1"/>
  <c r="D71" i="1"/>
  <c r="F71" i="1" s="1"/>
  <c r="F70" i="1"/>
  <c r="E69" i="1"/>
  <c r="E68" i="1" s="1"/>
  <c r="D69" i="1"/>
  <c r="F68" i="1"/>
  <c r="D68" i="1"/>
  <c r="F67" i="1"/>
  <c r="E66" i="1"/>
  <c r="D66" i="1"/>
  <c r="D65" i="1" s="1"/>
  <c r="E65" i="1"/>
  <c r="E62" i="1" s="1"/>
  <c r="F64" i="1"/>
  <c r="F63" i="1"/>
  <c r="D62" i="1"/>
  <c r="F62" i="1" s="1"/>
  <c r="F61" i="1"/>
  <c r="E60" i="1"/>
  <c r="D60" i="1"/>
  <c r="D59" i="1" s="1"/>
  <c r="F59" i="1" s="1"/>
  <c r="E59" i="1"/>
  <c r="F56" i="1"/>
  <c r="F55" i="1"/>
  <c r="F54" i="1"/>
  <c r="F53" i="1"/>
  <c r="F52" i="1"/>
  <c r="F51" i="1"/>
  <c r="F50" i="1"/>
  <c r="D49" i="1"/>
  <c r="F49" i="1" s="1"/>
  <c r="F46" i="1"/>
  <c r="F45" i="1"/>
  <c r="F44" i="1" s="1"/>
  <c r="E45" i="1"/>
  <c r="D45" i="1"/>
  <c r="D44" i="1" s="1"/>
  <c r="E44" i="1"/>
  <c r="F43" i="1"/>
  <c r="F42" i="1" s="1"/>
  <c r="E42" i="1"/>
  <c r="D42" i="1"/>
  <c r="F41" i="1"/>
  <c r="F40" i="1" s="1"/>
  <c r="E40" i="1"/>
  <c r="E39" i="1" s="1"/>
  <c r="D40" i="1"/>
  <c r="F39" i="1"/>
  <c r="D39" i="1"/>
  <c r="F38" i="1"/>
  <c r="F37" i="1"/>
  <c r="F36" i="1"/>
  <c r="F35" i="1"/>
  <c r="E35" i="1"/>
  <c r="D35" i="1"/>
  <c r="D34" i="1" s="1"/>
  <c r="E34" i="1"/>
  <c r="E32" i="1"/>
  <c r="D32" i="1"/>
  <c r="E31" i="1"/>
  <c r="D31" i="1"/>
  <c r="F30" i="1"/>
  <c r="F29" i="1" s="1"/>
  <c r="F28" i="1" s="1"/>
  <c r="E29" i="1"/>
  <c r="E28" i="1" s="1"/>
  <c r="F27" i="1"/>
  <c r="F26" i="1"/>
  <c r="E26" i="1"/>
  <c r="F25" i="1"/>
  <c r="E24" i="1"/>
  <c r="D24" i="1"/>
  <c r="D23" i="1"/>
  <c r="D22" i="1" s="1"/>
  <c r="E23" i="1" l="1"/>
  <c r="E22" i="1" s="1"/>
  <c r="E21" i="1" s="1"/>
  <c r="F60" i="1"/>
  <c r="F99" i="2"/>
  <c r="F105" i="2"/>
  <c r="F24" i="1"/>
  <c r="F34" i="1"/>
  <c r="D48" i="1"/>
  <c r="D58" i="1"/>
  <c r="E58" i="1"/>
  <c r="E57" i="1" s="1"/>
  <c r="F65" i="1"/>
  <c r="F66" i="1"/>
  <c r="F69" i="1"/>
  <c r="D7" i="2"/>
  <c r="F9" i="2"/>
  <c r="E9" i="2"/>
  <c r="E8" i="2" s="1"/>
  <c r="E7" i="2" s="1"/>
  <c r="E6" i="2" s="1"/>
  <c r="E5" i="2" s="1"/>
  <c r="E4" i="2" s="1"/>
  <c r="F16" i="2"/>
  <c r="F21" i="2"/>
  <c r="D30" i="2"/>
  <c r="F36" i="2"/>
  <c r="F38" i="2"/>
  <c r="F40" i="2"/>
  <c r="D44" i="2"/>
  <c r="F62" i="2"/>
  <c r="F66" i="2"/>
  <c r="D94" i="2"/>
  <c r="D98" i="2"/>
  <c r="F100" i="2"/>
  <c r="F101" i="2"/>
  <c r="F102" i="2"/>
  <c r="D104" i="2"/>
  <c r="F104" i="2" s="1"/>
  <c r="F107" i="2"/>
  <c r="F106" i="2" s="1"/>
  <c r="F174" i="2"/>
  <c r="D173" i="2"/>
  <c r="F148" i="2"/>
  <c r="F204" i="2"/>
  <c r="F206" i="2"/>
  <c r="F216" i="2"/>
  <c r="F117" i="2"/>
  <c r="F135" i="2"/>
  <c r="F134" i="2" s="1"/>
  <c r="F133" i="2" s="1"/>
  <c r="F137" i="2"/>
  <c r="F149" i="2"/>
  <c r="F150" i="2"/>
  <c r="F151" i="2"/>
  <c r="F152" i="2"/>
  <c r="F153" i="2"/>
  <c r="F160" i="2"/>
  <c r="F161" i="2"/>
  <c r="F183" i="2"/>
  <c r="D202" i="2"/>
  <c r="D211" i="2"/>
  <c r="F217" i="2"/>
  <c r="F218" i="2"/>
  <c r="F220" i="2"/>
  <c r="F211" i="2" l="1"/>
  <c r="D210" i="2"/>
  <c r="D172" i="2"/>
  <c r="F173" i="2"/>
  <c r="F94" i="2"/>
  <c r="D93" i="2"/>
  <c r="F7" i="2"/>
  <c r="F48" i="1"/>
  <c r="D47" i="1"/>
  <c r="F23" i="1"/>
  <c r="F22" i="1" s="1"/>
  <c r="D201" i="2"/>
  <c r="F202" i="2"/>
  <c r="D97" i="2"/>
  <c r="F98" i="2"/>
  <c r="F44" i="2"/>
  <c r="D35" i="2"/>
  <c r="F35" i="2" s="1"/>
  <c r="F30" i="2"/>
  <c r="D29" i="2"/>
  <c r="F29" i="2" s="1"/>
  <c r="D57" i="1"/>
  <c r="F57" i="1" s="1"/>
  <c r="F58" i="1"/>
  <c r="F8" i="2"/>
  <c r="E19" i="1"/>
  <c r="E223" i="2" s="1"/>
  <c r="D6" i="2" l="1"/>
  <c r="F172" i="2"/>
  <c r="D171" i="2"/>
  <c r="F171" i="2" s="1"/>
  <c r="F97" i="2"/>
  <c r="F201" i="2"/>
  <c r="D200" i="2"/>
  <c r="F200" i="2" s="1"/>
  <c r="F47" i="1"/>
  <c r="D21" i="1"/>
  <c r="F93" i="2"/>
  <c r="D92" i="2"/>
  <c r="F210" i="2"/>
  <c r="D209" i="2"/>
  <c r="F209" i="2" l="1"/>
  <c r="D208" i="2"/>
  <c r="F208" i="2" s="1"/>
  <c r="F92" i="2"/>
  <c r="D91" i="2"/>
  <c r="D19" i="1"/>
  <c r="F19" i="1" s="1"/>
  <c r="F21" i="1"/>
  <c r="F6" i="2"/>
  <c r="F91" i="2" l="1"/>
  <c r="D90" i="2"/>
  <c r="F90" i="2" l="1"/>
  <c r="D88" i="2"/>
  <c r="D89" i="2"/>
  <c r="F89" i="2" s="1"/>
  <c r="F88" i="2" l="1"/>
  <c r="D87" i="2"/>
  <c r="D86" i="2" l="1"/>
  <c r="F87" i="2"/>
  <c r="F86" i="2" l="1"/>
  <c r="D85" i="2"/>
  <c r="F85" i="2" l="1"/>
  <c r="D84" i="2"/>
  <c r="F84" i="2" l="1"/>
  <c r="D5" i="2"/>
  <c r="D4" i="2" l="1"/>
  <c r="F4" i="2" s="1"/>
  <c r="F5" i="2"/>
</calcChain>
</file>

<file path=xl/sharedStrings.xml><?xml version="1.0" encoding="utf-8"?>
<sst xmlns="http://schemas.openxmlformats.org/spreadsheetml/2006/main" count="1022" uniqueCount="533">
  <si>
    <t xml:space="preserve">                         ОТЧЕТ ОБ ИСПОЛНЕНИИ БЮДЖЕТА</t>
  </si>
  <si>
    <t>КОДЫ</t>
  </si>
  <si>
    <t xml:space="preserve">  Форма по ОКУД</t>
  </si>
  <si>
    <t>0503117</t>
  </si>
  <si>
    <t xml:space="preserve">                           1  Января 2021 г.</t>
  </si>
  <si>
    <t xml:space="preserve">                   Дата</t>
  </si>
  <si>
    <t xml:space="preserve">             по ОКПО</t>
  </si>
  <si>
    <t>04226577</t>
  </si>
  <si>
    <t>Наименование финансового органа</t>
  </si>
  <si>
    <t>Администрация Гуково-Гнилушевского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</si>
  <si>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</si>
  <si>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</si>
  <si>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</si>
  <si>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ППО Гуково-Гнилушевского сельского поселения Красносулинского района</t>
  </si>
  <si>
    <t>по ОКТМО</t>
  </si>
  <si>
    <t>60626415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</si>
  <si>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</si>
  <si>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</si>
  <si>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</si>
  <si>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</si>
  <si>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</si>
  <si>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</si>
  <si>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</si>
  <si>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</si>
  <si>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</si>
  <si>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</si>
  <si>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</si>
  <si>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</si>
  <si>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</si>
  <si>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</si>
  <si>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</si>
  <si>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</si>
  <si>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</si>
  <si>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</si>
  <si>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</si>
  <si>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</si>
  <si>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</si>
  <si>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</si>
  <si>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</si>
  <si>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</si>
  <si>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</si>
  <si>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</si>
  <si>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</si>
  <si>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</si>
  <si>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</si>
  <si>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</si>
  <si>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</si>
  <si>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</si>
  <si>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</si>
  <si>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</si>
  <si>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</si>
  <si>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</si>
  <si>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</si>
  <si>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</si>
  <si>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</si>
  <si>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</si>
  <si>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</si>
  <si>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</si>
  <si>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</si>
  <si>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</si>
  <si>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</si>
  <si>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</si>
  <si>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</si>
  <si>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</si>
  <si>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</si>
  <si>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</si>
  <si>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</si>
  <si>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</si>
  <si>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</si>
  <si>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</si>
  <si>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</si>
  <si>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</si>
  <si>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</si>
  <si>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</si>
  <si>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</si>
  <si>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</si>
  <si>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</si>
  <si>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</si>
  <si>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</si>
  <si>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</si>
  <si>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</si>
  <si>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 xml:space="preserve"> 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</si>
  <si>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</si>
  <si>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</si>
  <si>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</si>
  <si>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</si>
  <si>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</si>
  <si>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</si>
  <si>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</si>
  <si>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</si>
  <si>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</si>
  <si>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</si>
  <si>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</si>
  <si>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</si>
  <si>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</si>
  <si>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</si>
  <si>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</si>
  <si>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</si>
  <si>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</si>
  <si>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</si>
  <si>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</si>
  <si>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</si>
  <si>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</si>
  <si>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</si>
  <si>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</si>
  <si>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</si>
  <si>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БЕЗВОЗМЕЗДНЫЕ ПОСТУПЛЕНИЯ</t>
  </si>
  <si>
    <t>000 2 00 00000  00 0000 000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</si>
  <si>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</si>
  <si>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</si>
  <si>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</si>
  <si>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</si>
  <si>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</si>
  <si>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</si>
  <si>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</si>
  <si>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</si>
  <si>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</si>
  <si>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</si>
  <si>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</si>
  <si>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</si>
  <si>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</si>
  <si>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</si>
  <si>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</si>
  <si>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</si>
  <si>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</si>
  <si>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</si>
  <si>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</si>
  <si>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</si>
  <si>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</si>
  <si>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</si>
  <si>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</si>
  <si>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</si>
  <si>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 трансферты, передаваемые бюджетам</t>
  </si>
  <si>
    <t>000 2 02 49999 00 0000 151</t>
  </si>
  <si>
    <t xml:space="preserve">Прочие межбюджетные  трансферты, передаваемые бюджетам сельских поселений </t>
  </si>
  <si>
    <t>000 2 02 49999 10 0000 151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</si>
  <si>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</si>
  <si>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</si>
  <si>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</si>
  <si>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</si>
  <si>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Исполнено </t>
  </si>
  <si>
    <t>Неисполненные назначения </t>
  </si>
  <si>
    <t>Рacходы бюджета - всего</t>
  </si>
  <si>
    <t>200</t>
  </si>
  <si>
    <t>х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</si>
  <si>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</si>
  <si>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</si>
  <si>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</si>
  <si>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</si>
  <si>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</si>
  <si>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</si>
  <si>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</si>
  <si>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</si>
  <si>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</si>
  <si>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</si>
  <si>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</si>
  <si>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</si>
  <si>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</si>
  <si>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</si>
  <si>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</si>
  <si>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</si>
  <si>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</si>
  <si>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</si>
  <si>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</si>
  <si>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</si>
  <si>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</si>
  <si>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</si>
  <si>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</si>
  <si>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</si>
  <si>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</si>
  <si>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</si>
  <si>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обеспечения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</si>
  <si>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</si>
  <si>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</si>
  <si>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</si>
  <si>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</si>
  <si>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</si>
  <si>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</si>
  <si>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</si>
  <si>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</si>
  <si>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</si>
  <si>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</si>
  <si>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</si>
  <si>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</si>
  <si>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</si>
  <si>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</si>
  <si>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</si>
  <si>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</si>
  <si>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</si>
  <si>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</si>
  <si>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</si>
  <si>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</si>
  <si>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</si>
  <si>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</si>
  <si>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</si>
  <si>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</si>
  <si>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</si>
  <si>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</si>
  <si>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</si>
  <si>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</si>
  <si>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</si>
  <si>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</si>
  <si>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</si>
  <si>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</si>
  <si>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</si>
  <si>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</si>
  <si>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</si>
  <si>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</si>
  <si>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</si>
  <si>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</si>
  <si>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</si>
  <si>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</si>
  <si>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</si>
  <si>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</si>
  <si>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</si>
  <si>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</si>
  <si>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</si>
  <si>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</si>
  <si>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</si>
  <si>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</si>
  <si>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</si>
  <si>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</si>
  <si>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</si>
  <si>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</si>
  <si>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</si>
  <si>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</si>
  <si>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</si>
  <si>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</si>
  <si>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</si>
  <si>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</si>
  <si>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</si>
  <si>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</si>
  <si>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</si>
  <si>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</si>
  <si>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</si>
  <si>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</si>
  <si>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</si>
  <si>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</si>
  <si>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</si>
  <si>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</si>
  <si>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</si>
  <si>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</si>
  <si>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</si>
  <si>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</si>
  <si>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</si>
  <si>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</si>
  <si>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</si>
  <si>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</si>
  <si>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</si>
  <si>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</si>
  <si>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</si>
  <si>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</si>
  <si>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</si>
  <si>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</si>
  <si>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</si>
  <si>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</si>
  <si>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</si>
  <si>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</si>
  <si>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</si>
  <si>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</si>
  <si>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</si>
  <si>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</si>
  <si>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</si>
  <si>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</si>
  <si>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</si>
  <si>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</si>
  <si>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</si>
  <si>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</si>
  <si>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</si>
  <si>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</si>
  <si>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</si>
  <si>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</si>
  <si>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</si>
  <si>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</si>
  <si>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</si>
  <si>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</si>
  <si>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Закупка товаров, работ и услуг для государственных (муниципальных) нужд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</si>
  <si>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</si>
  <si>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</si>
  <si>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</si>
  <si>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</si>
  <si>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Обеспечение пожарной безопасности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</si>
  <si>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</si>
  <si>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</si>
  <si>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</si>
  <si>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</si>
  <si>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</si>
  <si>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</si>
  <si>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</si>
  <si>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</si>
  <si>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</si>
  <si>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</si>
  <si>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</si>
  <si>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</si>
  <si>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</si>
  <si>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</si>
  <si>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</si>
  <si>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</si>
  <si>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</si>
  <si>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</si>
  <si>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</si>
  <si>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</si>
  <si>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</si>
  <si>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</si>
  <si>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</si>
  <si>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</si>
  <si>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Закупка товаров, работ и услуг для  обеспечениягосударственных (муниципальных) нужд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</si>
  <si>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</si>
  <si>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</si>
  <si>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</si>
  <si>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</si>
  <si>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</si>
  <si>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</si>
  <si>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</si>
  <si>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</si>
  <si>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</si>
  <si>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</si>
  <si>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</si>
  <si>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</si>
  <si>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</si>
  <si>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</si>
  <si>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</si>
  <si>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Другие вопросы в области национальной экономики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</si>
  <si>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</si>
  <si>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</si>
  <si>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</si>
  <si>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</si>
  <si>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</si>
  <si>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</si>
  <si>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</si>
  <si>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</si>
  <si>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</si>
  <si>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</si>
  <si>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Коммунальное хозяйство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</si>
  <si>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</si>
  <si>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</si>
  <si>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</si>
  <si>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</si>
  <si>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</si>
  <si>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</si>
  <si>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</si>
  <si>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</si>
  <si>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</si>
  <si>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</si>
  <si>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</si>
  <si>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S3200 000</t>
  </si>
  <si>
    <t>951 0502 04 1 00 S3200 400</t>
  </si>
  <si>
    <t>951 0502 04 1 00 S3200 440</t>
  </si>
  <si>
    <t>951 0502 04 1 00 S3200 414</t>
  </si>
  <si>
    <t>Расходы на разработку проектно-сметной документации на строительство и реконструкцию объектов газификации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 коммунальное хозяйство»</t>
  </si>
  <si>
    <t>951 0502 04 1 00 S3560 000</t>
  </si>
  <si>
    <t>951 0502 04 1 00 S3560 400</t>
  </si>
  <si>
    <t>951 0502 04 1 00 S3560 410</t>
  </si>
  <si>
    <t>951 0502 04 1 00 S3560 414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</si>
  <si>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</si>
  <si>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</si>
  <si>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</si>
  <si>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</si>
  <si>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</si>
  <si>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</si>
  <si>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</si>
  <si>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</si>
  <si>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</si>
  <si>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</si>
  <si>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</si>
  <si>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</si>
  <si>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</si>
  <si>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</si>
  <si>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</si>
  <si>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</si>
  <si>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</si>
  <si>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</si>
  <si>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</si>
  <si>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</si>
  <si>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</si>
  <si>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</si>
  <si>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</si>
  <si>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</si>
  <si>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</si>
  <si>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</si>
  <si>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</si>
  <si>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</si>
  <si>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</si>
  <si>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</si>
  <si>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</si>
  <si>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</si>
  <si>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</si>
  <si>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</si>
  <si>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</si>
  <si>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</si>
  <si>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</si>
  <si>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</si>
  <si>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</si>
  <si>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 xml:space="preserve">951 0801 05 2 00 00000 200 </t>
  </si>
  <si>
    <t xml:space="preserve">951 080105 2 00 00000 240 </t>
  </si>
  <si>
    <t xml:space="preserve">951 080105 2 00 00000 244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</si>
  <si>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</si>
  <si>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</si>
  <si>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</si>
  <si>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</si>
  <si>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</si>
  <si>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</si>
  <si>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</si>
  <si>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</si>
  <si>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</si>
  <si>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S3830 000</t>
  </si>
  <si>
    <t>951 0801 05 2 00 S3830 600</t>
  </si>
  <si>
    <t>951 0801 05 2 00 S3830 610</t>
  </si>
  <si>
    <t>Субсидии бюджетным учреждениям на иные цели</t>
  </si>
  <si>
    <t>951 0801 05 2 00 S3830 612</t>
  </si>
  <si>
    <t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</si>
  <si>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</si>
  <si>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>951 0801 05 2 00 20350 000</t>
  </si>
  <si>
    <t>951 0801 05 2 00 20350 200</t>
  </si>
  <si>
    <t>951 0801 05 2 00 20350 240</t>
  </si>
  <si>
    <t>951 0801 05 2 00 20350 244</t>
  </si>
  <si>
    <t xml:space="preserve">951 0801 05 2 00 L2990 200 </t>
  </si>
  <si>
    <t xml:space="preserve">951 080105 2 00 L2990 240 </t>
  </si>
  <si>
    <t xml:space="preserve">951 080105 2 00 L2990 244 </t>
  </si>
  <si>
    <t>951 08019990000000 000</t>
  </si>
  <si>
    <t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</si>
  <si>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>951 08019990090120 000</t>
  </si>
  <si>
    <t>Предоставление субсидий бюджетным, автономным учреждениям и иным некоммерческим организациям</t>
  </si>
  <si>
    <t>951 08019990090120 600</t>
  </si>
  <si>
    <t>951 08019990090120 610</t>
  </si>
  <si>
    <t>951 08019990090120 612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</si>
  <si>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</si>
  <si>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</si>
  <si>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</si>
  <si>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</si>
  <si>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</si>
  <si>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</si>
  <si>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</si>
  <si>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</si>
  <si>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</si>
  <si>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</si>
  <si>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</si>
  <si>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</si>
  <si>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</si>
  <si>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</si>
  <si>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</si>
  <si>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</si>
  <si>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</si>
  <si>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</si>
  <si>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</si>
  <si>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</si>
  <si>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</si>
  <si>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</si>
  <si>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</si>
  <si>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</si>
  <si>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</si>
  <si>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</si>
  <si>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</si>
  <si>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</si>
  <si>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</si>
  <si>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</si>
  <si>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</si>
  <si>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</si>
  <si>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</si>
  <si>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</si>
  <si>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</si>
  <si>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</si>
  <si>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</si>
  <si>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</si>
  <si>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</si>
  <si>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</si>
  <si>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</si>
  <si>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</si>
  <si>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</si>
  <si>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</si>
  <si>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</si>
  <si>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</si>
  <si>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</si>
  <si>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12500,00</t>
  </si>
  <si>
    <t>в том числе:   источники внутреннего финансирования бюджета</t>
  </si>
  <si>
    <t>520</t>
  </si>
  <si>
    <t>Бюджетные кредиты   от других бюджетов бюджетной системы РФ в валюте РФ</t>
  </si>
  <si>
    <t>Погашение бюджетных кредитов 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</si>
  <si>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</si>
  <si>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РФ в валюте РФ</t>
  </si>
  <si>
    <t>951 01 03 01 00 00 0000 810</t>
  </si>
  <si>
    <t>Источники внешнего финансирования бюджета</t>
  </si>
  <si>
    <t>из них:</t>
  </si>
  <si>
    <t>Изменение остатков средств</t>
  </si>
  <si>
    <t>951 01 00 00 00 00 0000 000</t>
  </si>
  <si>
    <t>12500.00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</si>
  <si>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</si>
  <si>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</si>
  <si>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</si>
  <si>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</si>
  <si>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</si>
  <si>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</si>
  <si>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</si>
  <si>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</si>
  <si>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</si>
  <si>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</si>
  <si>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</si>
  <si>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</si>
  <si>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-15721100,00</t>
  </si>
  <si>
    <t>-15619698,49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</si>
  <si>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</si>
  <si>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</si>
  <si>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</si>
  <si>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</si>
  <si>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</si>
  <si>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</si>
  <si>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</si>
  <si>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</si>
  <si>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</si>
  <si>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15257575,83</t>
  </si>
  <si>
    <t>И.о.главы Администрации Гуково-Гнилушевского сельского поселения</t>
  </si>
  <si>
    <t>А.В.Шушпанова</t>
  </si>
  <si>
    <t>Ведущий специалист (главный бухгалтер)</t>
  </si>
  <si>
    <t>И.Н. Салькова</t>
  </si>
  <si>
    <t>Начальник СэиФ</t>
  </si>
  <si>
    <t xml:space="preserve">27 Января  2021 г. </t>
  </si>
  <si>
    <t>Доходы/EXPORT_SRC_KIND</t>
  </si>
  <si>
    <t>Доходы/FORM_CODE</t>
  </si>
  <si>
    <t>117</t>
  </si>
  <si>
    <t>Доходы/REG_DATE</t>
  </si>
  <si>
    <t>01.02.2020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</si>
  <si>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</si>
  <si>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</si>
  <si>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</si>
  <si>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</si>
  <si>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</si>
  <si>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</si>
  <si>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</si>
  <si>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</si>
  <si>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</si>
  <si>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</si>
  <si>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</si>
  <si>
    <t xml:space="preserve"> из них: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</si>
</sst>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&quot; г.&quot;"/>
    <numFmt numFmtId="165" formatCode="?"/>
  </numFmts>
  <fonts count="19">
    <font>
      <sz val="10"/>
      <name val="Arial"/>
      <charset val="1"/>
    </font>
    <font>
      <b/>
      <sz val="11"/>
      <name val="Arial Cyr"/>
      <charset val="1"/>
    </font>
    <font>
      <sz val="8"/>
      <name val="Arial Cyr"/>
      <charset val="1"/>
    </font>
    <font>
      <sz val="10"/>
      <name val="Arial Cyr"/>
      <charset val="1"/>
    </font>
    <font>
      <sz val="8"/>
      <color rgb="FF000000"/>
      <name val="Arial Cyr"/>
      <charset val="1"/>
    </font>
    <font>
      <sz val="8"/>
      <color rgb="FF000000"/>
      <name val="Arial Cyr"/>
      <family val="2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Arial Cyr"/>
      <charset val="1"/>
    </font>
    <font>
      <sz val="8"/>
      <name val="Arial CyrTimes New Roman"/>
      <charset val="1"/>
    </font>
    <font>
      <sz val="8"/>
      <name val="Arial Cyr"/>
      <family val="2"/>
      <charset val="1"/>
    </font>
    <font>
      <b/>
      <sz val="12"/>
      <name val="Arial Cyr"/>
      <charset val="204"/>
    </font>
    <font>
      <sz val="10"/>
      <color rgb="FF000000"/>
      <name val="Arial Cyr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165" fontId="2" fillId="0" borderId="24" xfId="0" applyNumberFormat="1" applyFont="1" applyBorder="1" applyAlignment="1" applyProtection="1">
      <alignment horizontal="left" wrapText="1"/>
    </xf>
    <xf numFmtId="4" fontId="2" fillId="0" borderId="27" xfId="0" applyNumberFormat="1" applyFont="1" applyBorder="1" applyAlignment="1" applyProtection="1">
      <alignment horizontal="center"/>
    </xf>
    <xf numFmtId="165" fontId="5" fillId="0" borderId="24" xfId="0" applyNumberFormat="1" applyFont="1" applyBorder="1" applyAlignment="1" applyProtection="1">
      <alignment horizontal="left" wrapText="1"/>
    </xf>
    <xf numFmtId="49" fontId="6" fillId="0" borderId="26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22" xfId="0" applyNumberFormat="1" applyFont="1" applyBorder="1" applyAlignment="1" applyProtection="1">
      <alignment horizontal="center" wrapText="1"/>
    </xf>
    <xf numFmtId="4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wrapText="1"/>
    </xf>
    <xf numFmtId="3" fontId="2" fillId="0" borderId="18" xfId="0" applyNumberFormat="1" applyFont="1" applyBorder="1" applyAlignment="1" applyProtection="1">
      <alignment horizontal="center"/>
    </xf>
    <xf numFmtId="49" fontId="8" fillId="0" borderId="24" xfId="0" applyNumberFormat="1" applyFont="1" applyBorder="1" applyAlignment="1" applyProtection="1">
      <alignment horizontal="left" wrapText="1"/>
    </xf>
    <xf numFmtId="49" fontId="8" fillId="0" borderId="26" xfId="0" applyNumberFormat="1" applyFont="1" applyBorder="1" applyAlignment="1" applyProtection="1">
      <alignment horizontal="center"/>
    </xf>
    <xf numFmtId="4" fontId="7" fillId="0" borderId="0" xfId="0" applyNumberFormat="1" applyFont="1"/>
    <xf numFmtId="165" fontId="8" fillId="0" borderId="24" xfId="0" applyNumberFormat="1" applyFont="1" applyBorder="1" applyAlignment="1" applyProtection="1">
      <alignment horizontal="left" wrapText="1"/>
    </xf>
    <xf numFmtId="49" fontId="6" fillId="0" borderId="24" xfId="0" applyNumberFormat="1" applyFont="1" applyBorder="1" applyAlignment="1" applyProtection="1">
      <alignment horizontal="left" wrapText="1"/>
    </xf>
    <xf numFmtId="0" fontId="6" fillId="0" borderId="18" xfId="0" applyFont="1" applyBorder="1" applyAlignment="1">
      <alignment vertical="top" wrapText="1"/>
    </xf>
    <xf numFmtId="49" fontId="9" fillId="0" borderId="24" xfId="0" applyNumberFormat="1" applyFont="1" applyBorder="1" applyAlignment="1" applyProtection="1">
      <alignment horizontal="left" wrapText="1"/>
    </xf>
    <xf numFmtId="4" fontId="2" fillId="0" borderId="33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wrapText="1"/>
    </xf>
    <xf numFmtId="0" fontId="7" fillId="0" borderId="0" xfId="0" applyFont="1" applyBorder="1"/>
    <xf numFmtId="49" fontId="10" fillId="0" borderId="26" xfId="0" applyNumberFormat="1" applyFont="1" applyBorder="1" applyAlignment="1" applyProtection="1">
      <alignment horizontal="center"/>
    </xf>
    <xf numFmtId="4" fontId="10" fillId="0" borderId="27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2" borderId="17" xfId="0" applyNumberFormat="1" applyFont="1" applyFill="1" applyBorder="1" applyAlignment="1" applyProtection="1">
      <alignment horizontal="center"/>
    </xf>
    <xf numFmtId="4" fontId="2" fillId="2" borderId="18" xfId="0" applyNumberFormat="1" applyFont="1" applyFill="1" applyBorder="1" applyAlignment="1" applyProtection="1">
      <alignment horizontal="right"/>
    </xf>
    <xf numFmtId="4" fontId="2" fillId="2" borderId="17" xfId="0" applyNumberFormat="1" applyFont="1" applyFill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12" fillId="0" borderId="24" xfId="0" applyNumberFormat="1" applyFont="1" applyBorder="1" applyAlignment="1" applyProtection="1">
      <alignment horizontal="left" wrapText="1"/>
    </xf>
    <xf numFmtId="4" fontId="2" fillId="0" borderId="17" xfId="0" applyNumberFormat="1" applyFont="1" applyBorder="1" applyAlignment="1" applyProtection="1">
      <alignment horizontal="right"/>
    </xf>
    <xf numFmtId="0" fontId="6" fillId="3" borderId="18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/>
    <xf numFmtId="0" fontId="14" fillId="0" borderId="18" xfId="0" applyFont="1" applyBorder="1" applyAlignment="1">
      <alignment horizontal="center" vertical="top" wrapText="1"/>
    </xf>
    <xf numFmtId="49" fontId="2" fillId="0" borderId="24" xfId="0" applyNumberFormat="1" applyFont="1" applyBorder="1" applyAlignment="1" applyProtection="1">
      <alignment horizontal="right" wrapText="1"/>
    </xf>
    <xf numFmtId="2" fontId="2" fillId="0" borderId="24" xfId="0" applyNumberFormat="1" applyFont="1" applyBorder="1" applyAlignment="1" applyProtection="1">
      <alignment horizontal="right" wrapText="1"/>
    </xf>
    <xf numFmtId="49" fontId="2" fillId="0" borderId="24" xfId="0" applyNumberFormat="1" applyFont="1" applyBorder="1" applyAlignment="1" applyProtection="1">
      <alignment horizontal="left" vertical="top" wrapText="1"/>
    </xf>
    <xf numFmtId="49" fontId="2" fillId="0" borderId="37" xfId="0" applyNumberFormat="1" applyFont="1" applyBorder="1" applyAlignment="1" applyProtection="1">
      <alignment horizontal="left" wrapText="1"/>
    </xf>
    <xf numFmtId="2" fontId="2" fillId="0" borderId="37" xfId="0" applyNumberFormat="1" applyFont="1" applyBorder="1" applyAlignment="1" applyProtection="1">
      <alignment horizontal="right" wrapText="1"/>
    </xf>
    <xf numFmtId="49" fontId="2" fillId="0" borderId="37" xfId="0" applyNumberFormat="1" applyFont="1" applyBorder="1" applyAlignment="1" applyProtection="1">
      <alignment horizontal="right" wrapText="1"/>
    </xf>
    <xf numFmtId="0" fontId="7" fillId="0" borderId="5" xfId="0" applyFont="1" applyBorder="1"/>
    <xf numFmtId="0" fontId="15" fillId="0" borderId="0" xfId="0" applyFont="1" applyAlignment="1">
      <alignment wrapText="1"/>
    </xf>
    <xf numFmtId="0" fontId="16" fillId="0" borderId="0" xfId="0" applyFont="1"/>
    <xf numFmtId="0" fontId="16" fillId="0" borderId="5" xfId="0" applyFont="1" applyBorder="1"/>
    <xf numFmtId="0" fontId="17" fillId="0" borderId="0" xfId="0" applyFont="1"/>
    <xf numFmtId="0" fontId="15" fillId="0" borderId="0" xfId="0" applyFont="1"/>
    <xf numFmtId="0" fontId="15" fillId="0" borderId="5" xfId="0" applyFont="1" applyBorder="1"/>
    <xf numFmtId="0" fontId="18" fillId="0" borderId="0" xfId="0" applyFont="1" applyAlignment="1">
      <alignment wrapText="1"/>
    </xf>
    <xf numFmtId="4" fontId="2" fillId="0" borderId="3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8" fillId="0" borderId="32" xfId="0" applyNumberFormat="1" applyFont="1" applyBorder="1" applyAlignment="1" applyProtection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2" fillId="0" borderId="24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14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37" zoomScale="136" zoomScaleNormal="136" workbookViewId="0">
      <selection activeCell="F20" sqref="F20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1025" width="8.5546875" customWidth="1"/>
  </cols>
  <sheetData>
    <row r="1" spans="1:6" ht="13.8">
      <c r="A1" s="98"/>
      <c r="B1" s="98"/>
      <c r="C1" s="98"/>
      <c r="D1" s="98"/>
      <c r="E1" s="2"/>
      <c r="F1" s="2"/>
    </row>
    <row r="2" spans="1:6" ht="16.95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</v>
      </c>
      <c r="B4" s="100"/>
      <c r="C4" s="100"/>
      <c r="D4" s="100"/>
      <c r="E4" s="3" t="s">
        <v>5</v>
      </c>
      <c r="F4" s="8">
        <v>44197</v>
      </c>
    </row>
    <row r="5" spans="1:6">
      <c r="A5" s="9"/>
      <c r="B5" s="9"/>
      <c r="C5" s="9"/>
      <c r="D5" s="9"/>
      <c r="E5" s="3" t="s">
        <v>6</v>
      </c>
      <c r="F5" s="10" t="s">
        <v>7</v>
      </c>
    </row>
    <row r="6" spans="1:6" ht="12.75" customHeight="1">
      <c r="A6" s="11" t="s">
        <v>8</v>
      </c>
      <c r="B6" s="101" t="s">
        <v>9</v>
      </c>
      <c r="C6" s="101"/>
      <c r="D6" s="101"/>
      <c r="E6" s="3" t="s">
        <v>10</v>
      </c>
      <c r="F6" s="10" t="s">
        <v>11</v>
      </c>
    </row>
    <row r="7" spans="1:6" ht="12.75" customHeight="1">
      <c r="A7" s="11" t="s">
        <v>12</v>
      </c>
      <c r="B7" s="102" t="s">
        <v>13</v>
      </c>
      <c r="C7" s="102"/>
      <c r="D7" s="102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0"/>
    </row>
    <row r="9" spans="1:6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98" t="s">
        <v>20</v>
      </c>
      <c r="B10" s="98"/>
      <c r="C10" s="98"/>
      <c r="D10" s="98"/>
      <c r="E10" s="1"/>
      <c r="F10" s="16"/>
    </row>
    <row r="11" spans="1:6" ht="4.2" customHeight="1">
      <c r="A11" s="105" t="s">
        <v>21</v>
      </c>
      <c r="B11" s="106" t="s">
        <v>22</v>
      </c>
      <c r="C11" s="106" t="s">
        <v>23</v>
      </c>
      <c r="D11" s="103" t="s">
        <v>24</v>
      </c>
      <c r="E11" s="103" t="s">
        <v>25</v>
      </c>
      <c r="F11" s="104" t="s">
        <v>26</v>
      </c>
    </row>
    <row r="12" spans="1:6" ht="3.6" customHeight="1">
      <c r="A12" s="105"/>
      <c r="B12" s="106"/>
      <c r="C12" s="106"/>
      <c r="D12" s="103"/>
      <c r="E12" s="103"/>
      <c r="F12" s="104"/>
    </row>
    <row r="13" spans="1:6" ht="3" customHeight="1">
      <c r="A13" s="105"/>
      <c r="B13" s="106"/>
      <c r="C13" s="106"/>
      <c r="D13" s="103"/>
      <c r="E13" s="103"/>
      <c r="F13" s="104"/>
    </row>
    <row r="14" spans="1:6" ht="3" customHeight="1">
      <c r="A14" s="105"/>
      <c r="B14" s="106"/>
      <c r="C14" s="106"/>
      <c r="D14" s="103"/>
      <c r="E14" s="103"/>
      <c r="F14" s="104"/>
    </row>
    <row r="15" spans="1:6" ht="3" customHeight="1">
      <c r="A15" s="105"/>
      <c r="B15" s="106"/>
      <c r="C15" s="106"/>
      <c r="D15" s="103"/>
      <c r="E15" s="103"/>
      <c r="F15" s="104"/>
    </row>
    <row r="16" spans="1:6" ht="3" customHeight="1">
      <c r="A16" s="105"/>
      <c r="B16" s="106"/>
      <c r="C16" s="106"/>
      <c r="D16" s="103"/>
      <c r="E16" s="103"/>
      <c r="F16" s="104"/>
    </row>
    <row r="17" spans="1:6" ht="23.4" customHeight="1">
      <c r="A17" s="105"/>
      <c r="B17" s="106"/>
      <c r="C17" s="106"/>
      <c r="D17" s="103"/>
      <c r="E17" s="103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>
      <c r="A19" s="23" t="s">
        <v>30</v>
      </c>
      <c r="B19" s="24" t="s">
        <v>31</v>
      </c>
      <c r="C19" s="25" t="s">
        <v>32</v>
      </c>
      <c r="D19" s="26">
        <f>D21+D57</f>
        <v>15721100</v>
      </c>
      <c r="E19" s="26">
        <f>E21+E57</f>
        <v>15521990.780000001</v>
      </c>
      <c r="F19" s="26">
        <f>D19-E19</f>
        <v>199109.21999999881</v>
      </c>
    </row>
    <row r="20" spans="1:6">
      <c r="A20" s="27" t="s">
        <v>33</v>
      </c>
      <c r="B20" s="28"/>
      <c r="C20" s="29"/>
      <c r="D20" s="30"/>
      <c r="E20" s="30"/>
      <c r="F20" s="31"/>
    </row>
    <row r="21" spans="1:6">
      <c r="A21" s="32" t="s">
        <v>34</v>
      </c>
      <c r="B21" s="33" t="s">
        <v>31</v>
      </c>
      <c r="C21" s="34" t="s">
        <v>35</v>
      </c>
      <c r="D21" s="35">
        <f>D22+D31+D34+D44+D47+D51</f>
        <v>2815000</v>
      </c>
      <c r="E21" s="36">
        <f>E22+E31+E34+E44</f>
        <v>3119149.48</v>
      </c>
      <c r="F21" s="37">
        <f>D21-E21</f>
        <v>-304149.48</v>
      </c>
    </row>
    <row r="22" spans="1:6">
      <c r="A22" s="32" t="s">
        <v>36</v>
      </c>
      <c r="B22" s="33" t="s">
        <v>31</v>
      </c>
      <c r="C22" s="34" t="s">
        <v>37</v>
      </c>
      <c r="D22" s="35">
        <f>D23</f>
        <v>836000</v>
      </c>
      <c r="E22" s="36">
        <f>E23</f>
        <v>996803.74000000011</v>
      </c>
      <c r="F22" s="37">
        <f>F23</f>
        <v>-160803.74000000011</v>
      </c>
    </row>
    <row r="23" spans="1:6">
      <c r="A23" s="32" t="s">
        <v>38</v>
      </c>
      <c r="B23" s="33" t="s">
        <v>31</v>
      </c>
      <c r="C23" s="34" t="s">
        <v>39</v>
      </c>
      <c r="D23" s="35">
        <f>FIO</f>
        <v>836000</v>
      </c>
      <c r="E23" s="36">
        <f>E24+E26+E28</f>
        <v>996803.74000000011</v>
      </c>
      <c r="F23" s="37">
        <f>D23-E23</f>
        <v>-160803.74000000011</v>
      </c>
    </row>
    <row r="24" spans="1:6" ht="73.650000000000006" customHeight="1">
      <c r="A24" s="38" t="s">
        <v>40</v>
      </c>
      <c r="B24" s="33" t="s">
        <v>31</v>
      </c>
      <c r="C24" s="34" t="s">
        <v>41</v>
      </c>
      <c r="D24" s="35">
        <f>D25</f>
        <v>836000</v>
      </c>
      <c r="E24" s="36">
        <f>E25</f>
        <v>994677.3</v>
      </c>
      <c r="F24" s="37">
        <f>D24-E24</f>
        <v>-158677.30000000005</v>
      </c>
    </row>
    <row r="25" spans="1:6" ht="85.5" customHeight="1">
      <c r="A25" s="38" t="s">
        <v>42</v>
      </c>
      <c r="B25" s="33" t="s">
        <v>31</v>
      </c>
      <c r="C25" s="34" t="s">
        <v>43</v>
      </c>
      <c r="D25" s="35">
        <v>836000</v>
      </c>
      <c r="E25" s="36">
        <v>994677.3</v>
      </c>
      <c r="F25" s="37">
        <f>D25-E25</f>
        <v>-158677.30000000005</v>
      </c>
    </row>
    <row r="26" spans="1:6" ht="47.1" customHeight="1">
      <c r="A26" s="32" t="s">
        <v>44</v>
      </c>
      <c r="B26" s="33" t="s">
        <v>31</v>
      </c>
      <c r="C26" s="34" t="s">
        <v>45</v>
      </c>
      <c r="D26" s="39" t="s">
        <v>46</v>
      </c>
      <c r="E26" s="36">
        <f>E27</f>
        <v>6679.66</v>
      </c>
      <c r="F26" s="37">
        <f>F27</f>
        <v>-6679.66</v>
      </c>
    </row>
    <row r="27" spans="1:6" ht="69.900000000000006" customHeight="1">
      <c r="A27" s="40" t="s">
        <v>47</v>
      </c>
      <c r="B27" s="33" t="s">
        <v>31</v>
      </c>
      <c r="C27" s="34" t="s">
        <v>48</v>
      </c>
      <c r="D27" s="39" t="s">
        <v>46</v>
      </c>
      <c r="E27" s="36">
        <v>6679.66</v>
      </c>
      <c r="F27" s="37">
        <f>-E27</f>
        <v>-6679.66</v>
      </c>
    </row>
    <row r="28" spans="1:6" ht="30.45" customHeight="1">
      <c r="A28" s="32" t="s">
        <v>49</v>
      </c>
      <c r="B28" s="33" t="s">
        <v>31</v>
      </c>
      <c r="C28" s="34" t="s">
        <v>50</v>
      </c>
      <c r="D28" s="39" t="s">
        <v>46</v>
      </c>
      <c r="E28" s="36">
        <f>E29</f>
        <v>-4553.22</v>
      </c>
      <c r="F28" s="37">
        <f>F29</f>
        <v>-4553.22</v>
      </c>
    </row>
    <row r="29" spans="1:6" ht="63.45" customHeight="1">
      <c r="A29" s="32" t="s">
        <v>51</v>
      </c>
      <c r="B29" s="33" t="s">
        <v>31</v>
      </c>
      <c r="C29" s="34" t="s">
        <v>52</v>
      </c>
      <c r="D29" s="39" t="s">
        <v>46</v>
      </c>
      <c r="E29" s="36">
        <f>E30</f>
        <v>-4553.22</v>
      </c>
      <c r="F29" s="37">
        <f>F30</f>
        <v>-4553.22</v>
      </c>
    </row>
    <row r="30" spans="1:6" ht="39.9" customHeight="1">
      <c r="A30" s="32" t="s">
        <v>53</v>
      </c>
      <c r="B30" s="33" t="s">
        <v>31</v>
      </c>
      <c r="C30" s="34" t="s">
        <v>54</v>
      </c>
      <c r="D30" s="39" t="s">
        <v>46</v>
      </c>
      <c r="E30" s="36">
        <v>-4553.22</v>
      </c>
      <c r="F30" s="37">
        <f>E30</f>
        <v>-4553.22</v>
      </c>
    </row>
    <row r="31" spans="1:6" ht="18" customHeight="1">
      <c r="A31" s="32" t="s">
        <v>55</v>
      </c>
      <c r="B31" s="33" t="s">
        <v>31</v>
      </c>
      <c r="C31" s="41" t="s">
        <v>56</v>
      </c>
      <c r="D31" s="35">
        <f>D32</f>
        <v>327400</v>
      </c>
      <c r="E31" s="36">
        <f>E32</f>
        <v>352421.55</v>
      </c>
      <c r="F31" s="42" t="s">
        <v>46</v>
      </c>
    </row>
    <row r="32" spans="1:6" ht="16.5" customHeight="1">
      <c r="A32" s="32" t="s">
        <v>57</v>
      </c>
      <c r="B32" s="33" t="s">
        <v>31</v>
      </c>
      <c r="C32" s="34" t="s">
        <v>58</v>
      </c>
      <c r="D32" s="35">
        <f>D33</f>
        <v>327400</v>
      </c>
      <c r="E32" s="36">
        <f>E33</f>
        <v>352421.55</v>
      </c>
      <c r="F32" s="42" t="s">
        <v>46</v>
      </c>
    </row>
    <row r="33" spans="1:6" ht="15" customHeight="1">
      <c r="A33" s="32" t="s">
        <v>57</v>
      </c>
      <c r="B33" s="33" t="s">
        <v>31</v>
      </c>
      <c r="C33" s="34" t="s">
        <v>59</v>
      </c>
      <c r="D33" s="35">
        <v>327400</v>
      </c>
      <c r="E33" s="35">
        <v>352421.55</v>
      </c>
      <c r="F33" s="42" t="s">
        <v>46</v>
      </c>
    </row>
    <row r="34" spans="1:6">
      <c r="A34" s="32" t="s">
        <v>60</v>
      </c>
      <c r="B34" s="33" t="s">
        <v>31</v>
      </c>
      <c r="C34" s="34" t="s">
        <v>61</v>
      </c>
      <c r="D34" s="35">
        <f>D35+D39</f>
        <v>1650700</v>
      </c>
      <c r="E34" s="35">
        <f>E35+E39</f>
        <v>1768724.19</v>
      </c>
      <c r="F34" s="37">
        <f>D34-E34</f>
        <v>-118024.18999999994</v>
      </c>
    </row>
    <row r="35" spans="1:6">
      <c r="A35" s="32" t="s">
        <v>62</v>
      </c>
      <c r="B35" s="33" t="s">
        <v>31</v>
      </c>
      <c r="C35" s="34" t="s">
        <v>63</v>
      </c>
      <c r="D35" s="35">
        <f>D36</f>
        <v>132000</v>
      </c>
      <c r="E35" s="35">
        <f>E36</f>
        <v>177541.86</v>
      </c>
      <c r="F35" s="37">
        <f>F36</f>
        <v>-45541.859999999986</v>
      </c>
    </row>
    <row r="36" spans="1:6" ht="48.75" customHeight="1">
      <c r="A36" s="32" t="s">
        <v>64</v>
      </c>
      <c r="B36" s="33" t="s">
        <v>31</v>
      </c>
      <c r="C36" s="34" t="s">
        <v>65</v>
      </c>
      <c r="D36" s="35">
        <v>132000</v>
      </c>
      <c r="E36" s="35">
        <v>177541.86</v>
      </c>
      <c r="F36" s="37">
        <f>D36-E36</f>
        <v>-45541.859999999986</v>
      </c>
    </row>
    <row r="37" spans="1:6" ht="0.75" customHeight="1">
      <c r="A37" s="32" t="s">
        <v>66</v>
      </c>
      <c r="B37" s="33" t="s">
        <v>31</v>
      </c>
      <c r="C37" s="34" t="s">
        <v>67</v>
      </c>
      <c r="D37" s="35" t="s">
        <v>46</v>
      </c>
      <c r="E37" s="35">
        <v>2190.62</v>
      </c>
      <c r="F37" s="37" t="str">
        <f>IF(OR(D37="-",IF(E37="-",0,E37)&gt;=IF(D37="-",0,D37)),"-",IF(D37="-",0,D37)-IF(E37="-",0,E37))</f>
        <v>-</v>
      </c>
    </row>
    <row r="38" spans="1:6" ht="61.5" hidden="1" customHeight="1">
      <c r="A38" s="32" t="s">
        <v>68</v>
      </c>
      <c r="B38" s="33" t="s">
        <v>31</v>
      </c>
      <c r="C38" s="34" t="s">
        <v>69</v>
      </c>
      <c r="D38" s="35" t="s">
        <v>46</v>
      </c>
      <c r="E38" s="35">
        <v>207.51</v>
      </c>
      <c r="F38" s="37" t="str">
        <f>IF(OR(D38="-",IF(E38="-",0,E38)&gt;=IF(D38="-",0,D38)),"-",IF(D38="-",0,D38)-IF(E38="-",0,E38))</f>
        <v>-</v>
      </c>
    </row>
    <row r="39" spans="1:6">
      <c r="A39" s="32" t="s">
        <v>70</v>
      </c>
      <c r="B39" s="33" t="s">
        <v>31</v>
      </c>
      <c r="C39" s="34" t="s">
        <v>71</v>
      </c>
      <c r="D39" s="35">
        <f>D40+D42</f>
        <v>1518700</v>
      </c>
      <c r="E39" s="35">
        <f>E40+E42</f>
        <v>1591182.33</v>
      </c>
      <c r="F39" s="37">
        <f>D39-E39</f>
        <v>-72482.330000000075</v>
      </c>
    </row>
    <row r="40" spans="1:6">
      <c r="A40" s="32" t="s">
        <v>72</v>
      </c>
      <c r="B40" s="33" t="s">
        <v>31</v>
      </c>
      <c r="C40" s="34" t="s">
        <v>73</v>
      </c>
      <c r="D40" s="35">
        <f>D41</f>
        <v>506600</v>
      </c>
      <c r="E40" s="35">
        <f>E41</f>
        <v>509194.01</v>
      </c>
      <c r="F40" s="37">
        <f>F41</f>
        <v>-2594.0100000000093</v>
      </c>
    </row>
    <row r="41" spans="1:6" ht="36.9" customHeight="1">
      <c r="A41" s="32" t="s">
        <v>74</v>
      </c>
      <c r="B41" s="33" t="s">
        <v>31</v>
      </c>
      <c r="C41" s="34" t="s">
        <v>75</v>
      </c>
      <c r="D41" s="35">
        <v>506600</v>
      </c>
      <c r="E41" s="35">
        <v>509194.01</v>
      </c>
      <c r="F41" s="37">
        <f>D41-E41</f>
        <v>-2594.0100000000093</v>
      </c>
    </row>
    <row r="42" spans="1:6">
      <c r="A42" s="32" t="s">
        <v>76</v>
      </c>
      <c r="B42" s="33" t="s">
        <v>31</v>
      </c>
      <c r="C42" s="34" t="s">
        <v>77</v>
      </c>
      <c r="D42" s="35">
        <f>D43</f>
        <v>1012100</v>
      </c>
      <c r="E42" s="35">
        <f>E43</f>
        <v>1081988.32</v>
      </c>
      <c r="F42" s="37">
        <f>F43</f>
        <v>-69888.320000000065</v>
      </c>
    </row>
    <row r="43" spans="1:6" ht="36.9" customHeight="1">
      <c r="A43" s="32" t="s">
        <v>78</v>
      </c>
      <c r="B43" s="33" t="s">
        <v>31</v>
      </c>
      <c r="C43" s="34" t="s">
        <v>79</v>
      </c>
      <c r="D43" s="35">
        <v>1012100</v>
      </c>
      <c r="E43" s="35">
        <v>1081988.32</v>
      </c>
      <c r="F43" s="37">
        <f>D43-E43</f>
        <v>-69888.320000000065</v>
      </c>
    </row>
    <row r="44" spans="1:6" ht="18" customHeight="1">
      <c r="A44" s="32" t="s">
        <v>80</v>
      </c>
      <c r="B44" s="33" t="s">
        <v>31</v>
      </c>
      <c r="C44" s="34" t="s">
        <v>81</v>
      </c>
      <c r="D44" s="35">
        <f t="shared" ref="D44:F45" si="0">D45</f>
        <v>900</v>
      </c>
      <c r="E44" s="35">
        <f t="shared" si="0"/>
        <v>1200</v>
      </c>
      <c r="F44" s="37">
        <f t="shared" si="0"/>
        <v>-300</v>
      </c>
    </row>
    <row r="45" spans="1:6" ht="38.25" customHeight="1">
      <c r="A45" s="32" t="s">
        <v>82</v>
      </c>
      <c r="B45" s="33" t="s">
        <v>31</v>
      </c>
      <c r="C45" s="34" t="s">
        <v>83</v>
      </c>
      <c r="D45" s="35">
        <f t="shared" si="0"/>
        <v>900</v>
      </c>
      <c r="E45" s="35">
        <f t="shared" si="0"/>
        <v>1200</v>
      </c>
      <c r="F45" s="37">
        <f t="shared" si="0"/>
        <v>-300</v>
      </c>
    </row>
    <row r="46" spans="1:6" ht="60.75" customHeight="1">
      <c r="A46" s="32" t="s">
        <v>84</v>
      </c>
      <c r="B46" s="33" t="s">
        <v>31</v>
      </c>
      <c r="C46" s="34" t="s">
        <v>85</v>
      </c>
      <c r="D46" s="35">
        <v>900</v>
      </c>
      <c r="E46" s="35">
        <v>1200</v>
      </c>
      <c r="F46" s="37">
        <f>D46-E46</f>
        <v>-300</v>
      </c>
    </row>
    <row r="47" spans="1:6" ht="38.25" hidden="1" customHeight="1">
      <c r="A47" s="32" t="s">
        <v>86</v>
      </c>
      <c r="B47" s="33" t="s">
        <v>31</v>
      </c>
      <c r="C47" s="34" t="s">
        <v>87</v>
      </c>
      <c r="D47" s="35">
        <f>D48</f>
        <v>0</v>
      </c>
      <c r="E47" s="39" t="s">
        <v>46</v>
      </c>
      <c r="F47" s="37" t="str">
        <f t="shared" ref="F47:F72" si="1">IF(OR(D47="-",IF(E47="-",0,E47)&gt;=IF(D47="-",0,D47)),"-",IF(D47="-",0,D47)-IF(E47="-",0,E47))</f>
        <v>-</v>
      </c>
    </row>
    <row r="48" spans="1:6" ht="74.25" hidden="1" customHeight="1">
      <c r="A48" s="32" t="s">
        <v>88</v>
      </c>
      <c r="B48" s="33" t="s">
        <v>31</v>
      </c>
      <c r="C48" s="34" t="s">
        <v>89</v>
      </c>
      <c r="D48" s="35">
        <f>D49</f>
        <v>0</v>
      </c>
      <c r="E48" s="39" t="s">
        <v>46</v>
      </c>
      <c r="F48" s="37" t="str">
        <f t="shared" si="1"/>
        <v>-</v>
      </c>
    </row>
    <row r="49" spans="1:6" ht="41.25" hidden="1" customHeight="1">
      <c r="A49" s="32" t="s">
        <v>90</v>
      </c>
      <c r="B49" s="33" t="s">
        <v>31</v>
      </c>
      <c r="C49" s="34" t="s">
        <v>91</v>
      </c>
      <c r="D49" s="35">
        <f>D50</f>
        <v>0</v>
      </c>
      <c r="E49" s="39" t="s">
        <v>46</v>
      </c>
      <c r="F49" s="37" t="str">
        <f t="shared" si="1"/>
        <v>-</v>
      </c>
    </row>
    <row r="50" spans="1:6" ht="35.25" hidden="1" customHeight="1">
      <c r="A50" s="32" t="s">
        <v>92</v>
      </c>
      <c r="B50" s="33" t="s">
        <v>31</v>
      </c>
      <c r="C50" s="34" t="s">
        <v>93</v>
      </c>
      <c r="D50" s="35">
        <v>0</v>
      </c>
      <c r="E50" s="39" t="s">
        <v>46</v>
      </c>
      <c r="F50" s="37" t="str">
        <f t="shared" si="1"/>
        <v>-</v>
      </c>
    </row>
    <row r="51" spans="1:6" ht="18.75" hidden="1" customHeight="1">
      <c r="A51" s="32" t="s">
        <v>94</v>
      </c>
      <c r="B51" s="33" t="s">
        <v>31</v>
      </c>
      <c r="C51" s="34" t="s">
        <v>95</v>
      </c>
      <c r="D51" s="35">
        <v>0</v>
      </c>
      <c r="E51" s="39" t="s">
        <v>46</v>
      </c>
      <c r="F51" s="37" t="str">
        <f t="shared" si="1"/>
        <v>-</v>
      </c>
    </row>
    <row r="52" spans="1:6" ht="37.5" hidden="1" customHeight="1">
      <c r="A52" s="32" t="s">
        <v>96</v>
      </c>
      <c r="B52" s="33" t="s">
        <v>31</v>
      </c>
      <c r="C52" s="34" t="s">
        <v>97</v>
      </c>
      <c r="D52" s="35">
        <v>0</v>
      </c>
      <c r="E52" s="39" t="s">
        <v>46</v>
      </c>
      <c r="F52" s="37" t="str">
        <f t="shared" si="1"/>
        <v>-</v>
      </c>
    </row>
    <row r="53" spans="1:6" ht="51.75" hidden="1" customHeight="1">
      <c r="A53" s="32" t="s">
        <v>98</v>
      </c>
      <c r="B53" s="33" t="s">
        <v>31</v>
      </c>
      <c r="C53" s="34" t="s">
        <v>99</v>
      </c>
      <c r="D53" s="35">
        <v>0</v>
      </c>
      <c r="E53" s="39" t="s">
        <v>46</v>
      </c>
      <c r="F53" s="37" t="str">
        <f t="shared" si="1"/>
        <v>-</v>
      </c>
    </row>
    <row r="54" spans="1:6" ht="0.75" hidden="1" customHeight="1">
      <c r="A54" s="32" t="s">
        <v>100</v>
      </c>
      <c r="B54" s="33" t="s">
        <v>31</v>
      </c>
      <c r="C54" s="34" t="s">
        <v>101</v>
      </c>
      <c r="D54" s="35" t="s">
        <v>46</v>
      </c>
      <c r="E54" s="35">
        <v>0</v>
      </c>
      <c r="F54" s="37" t="str">
        <f t="shared" si="1"/>
        <v>-</v>
      </c>
    </row>
    <row r="55" spans="1:6" hidden="1">
      <c r="A55" s="32" t="s">
        <v>102</v>
      </c>
      <c r="B55" s="33" t="s">
        <v>31</v>
      </c>
      <c r="C55" s="34" t="s">
        <v>103</v>
      </c>
      <c r="D55" s="35" t="s">
        <v>46</v>
      </c>
      <c r="E55" s="35">
        <v>0</v>
      </c>
      <c r="F55" s="37" t="str">
        <f t="shared" si="1"/>
        <v>-</v>
      </c>
    </row>
    <row r="56" spans="1:6" ht="24" hidden="1" customHeight="1">
      <c r="A56" s="32" t="s">
        <v>104</v>
      </c>
      <c r="B56" s="33" t="s">
        <v>31</v>
      </c>
      <c r="C56" s="34" t="s">
        <v>105</v>
      </c>
      <c r="D56" s="35" t="s">
        <v>46</v>
      </c>
      <c r="E56" s="35">
        <v>0</v>
      </c>
      <c r="F56" s="37" t="str">
        <f t="shared" si="1"/>
        <v>-</v>
      </c>
    </row>
    <row r="57" spans="1:6">
      <c r="A57" s="32" t="s">
        <v>106</v>
      </c>
      <c r="B57" s="33" t="s">
        <v>31</v>
      </c>
      <c r="C57" s="34" t="s">
        <v>107</v>
      </c>
      <c r="D57" s="35">
        <f>D58</f>
        <v>12906100</v>
      </c>
      <c r="E57" s="35">
        <f>E58</f>
        <v>12402841.300000001</v>
      </c>
      <c r="F57" s="37">
        <f t="shared" si="1"/>
        <v>503258.69999999925</v>
      </c>
    </row>
    <row r="58" spans="1:6" ht="36.9" customHeight="1">
      <c r="A58" s="32" t="s">
        <v>108</v>
      </c>
      <c r="B58" s="33" t="s">
        <v>31</v>
      </c>
      <c r="C58" s="34" t="s">
        <v>109</v>
      </c>
      <c r="D58" s="35">
        <f>D59+D68+D62</f>
        <v>12906100</v>
      </c>
      <c r="E58" s="35">
        <f>E59+E68+E62</f>
        <v>12402841.300000001</v>
      </c>
      <c r="F58" s="37">
        <f t="shared" si="1"/>
        <v>503258.69999999925</v>
      </c>
    </row>
    <row r="59" spans="1:6" ht="24.6" customHeight="1">
      <c r="A59" s="32" t="s">
        <v>110</v>
      </c>
      <c r="B59" s="33" t="s">
        <v>31</v>
      </c>
      <c r="C59" s="34" t="s">
        <v>111</v>
      </c>
      <c r="D59" s="35">
        <f>D60</f>
        <v>4681200</v>
      </c>
      <c r="E59" s="35">
        <f>E60</f>
        <v>4681200</v>
      </c>
      <c r="F59" s="37" t="str">
        <f t="shared" si="1"/>
        <v>-</v>
      </c>
    </row>
    <row r="60" spans="1:6" ht="18.75" customHeight="1">
      <c r="A60" s="32" t="s">
        <v>112</v>
      </c>
      <c r="B60" s="33" t="s">
        <v>31</v>
      </c>
      <c r="C60" s="34" t="s">
        <v>113</v>
      </c>
      <c r="D60" s="35">
        <f>D61</f>
        <v>4681200</v>
      </c>
      <c r="E60" s="35">
        <f>E61</f>
        <v>4681200</v>
      </c>
      <c r="F60" s="37" t="str">
        <f t="shared" si="1"/>
        <v>-</v>
      </c>
    </row>
    <row r="61" spans="1:6" ht="24.6" customHeight="1">
      <c r="A61" s="32" t="s">
        <v>114</v>
      </c>
      <c r="B61" s="33" t="s">
        <v>31</v>
      </c>
      <c r="C61" s="34" t="s">
        <v>115</v>
      </c>
      <c r="D61" s="35">
        <v>4681200</v>
      </c>
      <c r="E61" s="35">
        <v>4681200</v>
      </c>
      <c r="F61" s="37" t="str">
        <f t="shared" si="1"/>
        <v>-</v>
      </c>
    </row>
    <row r="62" spans="1:6" ht="24.6" customHeight="1">
      <c r="A62" s="32" t="s">
        <v>116</v>
      </c>
      <c r="B62" s="34" t="s">
        <v>31</v>
      </c>
      <c r="C62" s="34" t="s">
        <v>117</v>
      </c>
      <c r="D62" s="35">
        <f>D63+D65</f>
        <v>231300</v>
      </c>
      <c r="E62" s="35">
        <f>E63+E65</f>
        <v>231300</v>
      </c>
      <c r="F62" s="37" t="str">
        <f t="shared" si="1"/>
        <v>-</v>
      </c>
    </row>
    <row r="63" spans="1:6" ht="34.5" customHeight="1">
      <c r="A63" s="32" t="s">
        <v>118</v>
      </c>
      <c r="B63" s="34" t="s">
        <v>31</v>
      </c>
      <c r="C63" s="34" t="s">
        <v>119</v>
      </c>
      <c r="D63" s="35">
        <v>200</v>
      </c>
      <c r="E63" s="35">
        <v>200</v>
      </c>
      <c r="F63" s="42" t="str">
        <f t="shared" si="1"/>
        <v>-</v>
      </c>
    </row>
    <row r="64" spans="1:6" ht="35.25" customHeight="1">
      <c r="A64" s="32" t="s">
        <v>120</v>
      </c>
      <c r="B64" s="34" t="s">
        <v>31</v>
      </c>
      <c r="C64" s="34" t="s">
        <v>121</v>
      </c>
      <c r="D64" s="35">
        <v>200</v>
      </c>
      <c r="E64" s="35">
        <v>200</v>
      </c>
      <c r="F64" s="42" t="str">
        <f t="shared" si="1"/>
        <v>-</v>
      </c>
    </row>
    <row r="65" spans="1:6" ht="36.75" customHeight="1">
      <c r="A65" s="32" t="s">
        <v>116</v>
      </c>
      <c r="B65" s="33" t="s">
        <v>31</v>
      </c>
      <c r="C65" s="34" t="s">
        <v>117</v>
      </c>
      <c r="D65" s="35">
        <f>D66</f>
        <v>231100</v>
      </c>
      <c r="E65" s="35">
        <f>E67</f>
        <v>231100</v>
      </c>
      <c r="F65" s="37" t="str">
        <f t="shared" si="1"/>
        <v>-</v>
      </c>
    </row>
    <row r="66" spans="1:6" ht="36.75" customHeight="1">
      <c r="A66" s="32" t="s">
        <v>122</v>
      </c>
      <c r="B66" s="33" t="s">
        <v>31</v>
      </c>
      <c r="C66" s="34" t="s">
        <v>123</v>
      </c>
      <c r="D66" s="35">
        <f>D67</f>
        <v>231100</v>
      </c>
      <c r="E66" s="35">
        <f>E67</f>
        <v>231100</v>
      </c>
      <c r="F66" s="37" t="str">
        <f t="shared" si="1"/>
        <v>-</v>
      </c>
    </row>
    <row r="67" spans="1:6" ht="37.5" customHeight="1">
      <c r="A67" s="32" t="s">
        <v>124</v>
      </c>
      <c r="B67" s="33" t="s">
        <v>31</v>
      </c>
      <c r="C67" s="34" t="s">
        <v>125</v>
      </c>
      <c r="D67" s="35">
        <v>231100</v>
      </c>
      <c r="E67" s="35">
        <v>231100</v>
      </c>
      <c r="F67" s="37" t="str">
        <f t="shared" si="1"/>
        <v>-</v>
      </c>
    </row>
    <row r="68" spans="1:6">
      <c r="A68" s="32" t="s">
        <v>126</v>
      </c>
      <c r="B68" s="33" t="s">
        <v>31</v>
      </c>
      <c r="C68" s="34" t="s">
        <v>127</v>
      </c>
      <c r="D68" s="35">
        <f>D69+D71</f>
        <v>7993600</v>
      </c>
      <c r="E68" s="35">
        <f>E69+E71</f>
        <v>7490341.3000000007</v>
      </c>
      <c r="F68" s="37">
        <f t="shared" si="1"/>
        <v>503258.69999999925</v>
      </c>
    </row>
    <row r="69" spans="1:6" ht="48" customHeight="1">
      <c r="A69" s="32" t="s">
        <v>128</v>
      </c>
      <c r="B69" s="33" t="s">
        <v>31</v>
      </c>
      <c r="C69" s="34" t="s">
        <v>129</v>
      </c>
      <c r="D69" s="35">
        <f>D70</f>
        <v>3228500</v>
      </c>
      <c r="E69" s="35">
        <f>E70</f>
        <v>3007708.82</v>
      </c>
      <c r="F69" s="37">
        <f t="shared" si="1"/>
        <v>220791.18000000017</v>
      </c>
    </row>
    <row r="70" spans="1:6" ht="73.650000000000006" customHeight="1">
      <c r="A70" s="43" t="s">
        <v>130</v>
      </c>
      <c r="B70" s="44" t="s">
        <v>31</v>
      </c>
      <c r="C70" s="45" t="s">
        <v>131</v>
      </c>
      <c r="D70" s="46">
        <v>3228500</v>
      </c>
      <c r="E70" s="46">
        <v>3007708.82</v>
      </c>
      <c r="F70" s="26">
        <f t="shared" si="1"/>
        <v>220791.18000000017</v>
      </c>
    </row>
    <row r="71" spans="1:6" ht="32.25" customHeight="1">
      <c r="A71" s="47" t="s">
        <v>132</v>
      </c>
      <c r="B71" s="48" t="s">
        <v>31</v>
      </c>
      <c r="C71" s="49" t="s">
        <v>133</v>
      </c>
      <c r="D71" s="26">
        <f>D72</f>
        <v>4765100</v>
      </c>
      <c r="E71" s="26">
        <f>E72</f>
        <v>4482632.4800000004</v>
      </c>
      <c r="F71" s="26">
        <f t="shared" si="1"/>
        <v>282467.51999999955</v>
      </c>
    </row>
    <row r="72" spans="1:6" ht="27.75" customHeight="1">
      <c r="A72" s="47" t="s">
        <v>134</v>
      </c>
      <c r="B72" s="48" t="s">
        <v>31</v>
      </c>
      <c r="C72" s="49" t="s">
        <v>135</v>
      </c>
      <c r="D72" s="26">
        <v>4765100</v>
      </c>
      <c r="E72" s="26">
        <v>4482632.4800000004</v>
      </c>
      <c r="F72" s="26">
        <f t="shared" si="1"/>
        <v>282467.51999999955</v>
      </c>
    </row>
    <row r="73" spans="1:6" ht="73.650000000000006" customHeight="1"/>
    <row r="74" spans="1:6" ht="73.650000000000006" customHeight="1"/>
    <row r="75" spans="1:6" ht="73.650000000000006" customHeight="1"/>
    <row r="76" spans="1:6" ht="73.650000000000006" customHeight="1"/>
  </sheetData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23 F21">
    <cfRule type="cellIs" dxfId="13" priority="2" operator="equal">
      <formula>0</formula>
    </cfRule>
  </conditionalFormatting>
  <conditionalFormatting sqref="F35">
    <cfRule type="cellIs" dxfId="12" priority="3" operator="equal">
      <formula>0</formula>
    </cfRule>
  </conditionalFormatting>
  <conditionalFormatting sqref="F30:F33">
    <cfRule type="cellIs" dxfId="11" priority="4" operator="equal">
      <formula>0</formula>
    </cfRule>
  </conditionalFormatting>
  <conditionalFormatting sqref="F29">
    <cfRule type="cellIs" dxfId="10" priority="5" operator="equal">
      <formula>0</formula>
    </cfRule>
  </conditionalFormatting>
  <conditionalFormatting sqref="F55">
    <cfRule type="cellIs" dxfId="9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3"/>
  <sheetViews>
    <sheetView showGridLines="0" topLeftCell="A206" zoomScale="136" zoomScaleNormal="136" workbookViewId="0">
      <selection activeCell="D224" sqref="D224"/>
    </sheetView>
  </sheetViews>
  <sheetFormatPr defaultRowHeight="15.6"/>
  <cols>
    <col min="1" max="1" width="43.6640625" style="50" customWidth="1"/>
    <col min="2" max="2" width="5" style="51" customWidth="1"/>
    <col min="3" max="3" width="28.6640625" style="51" customWidth="1"/>
    <col min="4" max="4" width="18" style="51" customWidth="1"/>
    <col min="5" max="5" width="18.109375" style="51" customWidth="1"/>
    <col min="6" max="6" width="15.44140625" style="51" customWidth="1"/>
    <col min="7" max="7" width="11.109375" style="51" customWidth="1"/>
    <col min="8" max="8" width="9.88671875" style="51" customWidth="1"/>
    <col min="9" max="256" width="9.109375" style="51" customWidth="1"/>
    <col min="257" max="257" width="43.6640625" style="51" customWidth="1"/>
    <col min="258" max="258" width="5" style="51" customWidth="1"/>
    <col min="259" max="259" width="28.6640625" style="51" customWidth="1"/>
    <col min="260" max="260" width="18" style="51" customWidth="1"/>
    <col min="261" max="261" width="18.109375" style="51" customWidth="1"/>
    <col min="262" max="262" width="15.44140625" style="51" customWidth="1"/>
    <col min="263" max="263" width="11.109375" style="51" customWidth="1"/>
    <col min="264" max="264" width="9.88671875" style="51" customWidth="1"/>
    <col min="265" max="512" width="9.109375" style="51" customWidth="1"/>
    <col min="513" max="513" width="43.6640625" style="51" customWidth="1"/>
    <col min="514" max="514" width="5" style="51" customWidth="1"/>
    <col min="515" max="515" width="28.6640625" style="51" customWidth="1"/>
    <col min="516" max="516" width="18" style="51" customWidth="1"/>
    <col min="517" max="517" width="18.109375" style="51" customWidth="1"/>
    <col min="518" max="518" width="15.44140625" style="51" customWidth="1"/>
    <col min="519" max="519" width="11.109375" style="51" customWidth="1"/>
    <col min="520" max="520" width="9.88671875" style="51" customWidth="1"/>
    <col min="521" max="768" width="9.109375" style="51" customWidth="1"/>
    <col min="769" max="769" width="43.6640625" style="51" customWidth="1"/>
    <col min="770" max="770" width="5" style="51" customWidth="1"/>
    <col min="771" max="771" width="28.6640625" style="51" customWidth="1"/>
    <col min="772" max="772" width="18" style="51" customWidth="1"/>
    <col min="773" max="773" width="18.109375" style="51" customWidth="1"/>
    <col min="774" max="774" width="15.44140625" style="51" customWidth="1"/>
    <col min="775" max="775" width="11.109375" style="51" customWidth="1"/>
    <col min="776" max="776" width="9.88671875" style="51" customWidth="1"/>
    <col min="777" max="1025" width="9.109375" style="51" customWidth="1"/>
  </cols>
  <sheetData>
    <row r="1" spans="1:7" ht="18" customHeight="1">
      <c r="A1" s="107" t="s">
        <v>136</v>
      </c>
      <c r="B1" s="107"/>
      <c r="C1" s="107"/>
      <c r="D1" s="107"/>
      <c r="E1" s="107"/>
      <c r="F1" s="107"/>
    </row>
    <row r="2" spans="1:7" ht="47.4" customHeight="1">
      <c r="A2" s="27" t="s">
        <v>137</v>
      </c>
      <c r="B2" s="28" t="s">
        <v>138</v>
      </c>
      <c r="C2" s="52" t="s">
        <v>139</v>
      </c>
      <c r="D2" s="53" t="s">
        <v>24</v>
      </c>
      <c r="E2" s="54" t="s">
        <v>140</v>
      </c>
      <c r="F2" s="55" t="s">
        <v>141</v>
      </c>
    </row>
    <row r="3" spans="1:7" ht="15.15" customHeight="1">
      <c r="A3" s="48">
        <v>1</v>
      </c>
      <c r="B3" s="48">
        <v>2</v>
      </c>
      <c r="C3" s="49">
        <v>3</v>
      </c>
      <c r="D3" s="56">
        <v>4</v>
      </c>
      <c r="E3" s="56">
        <v>5</v>
      </c>
      <c r="F3" s="56">
        <v>6</v>
      </c>
    </row>
    <row r="4" spans="1:7" ht="22.5" customHeight="1">
      <c r="A4" s="32" t="s">
        <v>142</v>
      </c>
      <c r="B4" s="33" t="s">
        <v>143</v>
      </c>
      <c r="C4" s="34" t="s">
        <v>144</v>
      </c>
      <c r="D4" s="35">
        <f>D5</f>
        <v>15733525</v>
      </c>
      <c r="E4" s="35">
        <f>E5</f>
        <v>15159868.122999998</v>
      </c>
      <c r="F4" s="37">
        <f t="shared" ref="F4:F16" si="0">D4-E4</f>
        <v>573656.87700000219</v>
      </c>
    </row>
    <row r="5" spans="1:7" ht="36" customHeight="1">
      <c r="A5" s="57" t="s">
        <v>9</v>
      </c>
      <c r="B5" s="33" t="s">
        <v>143</v>
      </c>
      <c r="C5" s="58" t="s">
        <v>145</v>
      </c>
      <c r="D5" s="35">
        <f>D6+D75+D84+D104+D132+D171+D200+D216+D163+D208</f>
        <v>15733525</v>
      </c>
      <c r="E5" s="35">
        <f>E6+E75+E84+E104+E132+E163+E171+E200</f>
        <v>15159868.122999998</v>
      </c>
      <c r="F5" s="37">
        <f t="shared" si="0"/>
        <v>573656.87700000219</v>
      </c>
      <c r="G5" s="59"/>
    </row>
    <row r="6" spans="1:7" ht="21.75" customHeight="1">
      <c r="A6" s="60" t="s">
        <v>146</v>
      </c>
      <c r="B6" s="33" t="s">
        <v>143</v>
      </c>
      <c r="C6" s="58" t="s">
        <v>147</v>
      </c>
      <c r="D6" s="35">
        <f>D7+D29+D35</f>
        <v>5062900</v>
      </c>
      <c r="E6" s="35">
        <f>E7+E35</f>
        <v>5006013.34</v>
      </c>
      <c r="F6" s="37">
        <f t="shared" si="0"/>
        <v>56886.660000000149</v>
      </c>
      <c r="G6" s="59"/>
    </row>
    <row r="7" spans="1:7" ht="54" customHeight="1">
      <c r="A7" s="60" t="s">
        <v>148</v>
      </c>
      <c r="B7" s="33" t="s">
        <v>143</v>
      </c>
      <c r="C7" s="58" t="s">
        <v>149</v>
      </c>
      <c r="D7" s="35">
        <f>D8+D23</f>
        <v>4991900</v>
      </c>
      <c r="E7" s="35">
        <f>E8+E23</f>
        <v>4940137.34</v>
      </c>
      <c r="F7" s="37">
        <f t="shared" si="0"/>
        <v>51762.660000000149</v>
      </c>
    </row>
    <row r="8" spans="1:7" ht="43.5" customHeight="1">
      <c r="A8" s="57" t="s">
        <v>150</v>
      </c>
      <c r="B8" s="33" t="s">
        <v>143</v>
      </c>
      <c r="C8" s="58" t="s">
        <v>151</v>
      </c>
      <c r="D8" s="35">
        <f>D9</f>
        <v>4991700</v>
      </c>
      <c r="E8" s="35">
        <f>E9</f>
        <v>4939937.34</v>
      </c>
      <c r="F8" s="37">
        <f t="shared" si="0"/>
        <v>51762.660000000149</v>
      </c>
    </row>
    <row r="9" spans="1:7" ht="51.75" customHeight="1">
      <c r="A9" s="32" t="s">
        <v>152</v>
      </c>
      <c r="B9" s="33" t="s">
        <v>143</v>
      </c>
      <c r="C9" s="34" t="s">
        <v>153</v>
      </c>
      <c r="D9" s="35">
        <f>D10+D16</f>
        <v>4991700</v>
      </c>
      <c r="E9" s="35">
        <f>E10+E16</f>
        <v>4939937.34</v>
      </c>
      <c r="F9" s="37">
        <f t="shared" si="0"/>
        <v>51762.660000000149</v>
      </c>
    </row>
    <row r="10" spans="1:7" ht="88.5" customHeight="1">
      <c r="A10" s="32" t="s">
        <v>154</v>
      </c>
      <c r="B10" s="33" t="s">
        <v>143</v>
      </c>
      <c r="C10" s="34" t="s">
        <v>155</v>
      </c>
      <c r="D10" s="35">
        <f>D12</f>
        <v>4359500</v>
      </c>
      <c r="E10" s="35">
        <f>E12</f>
        <v>4334120.33</v>
      </c>
      <c r="F10" s="37">
        <f t="shared" si="0"/>
        <v>25379.669999999925</v>
      </c>
    </row>
    <row r="11" spans="1:7" ht="63.75" customHeight="1">
      <c r="A11" s="32" t="s">
        <v>156</v>
      </c>
      <c r="B11" s="33" t="s">
        <v>143</v>
      </c>
      <c r="C11" s="41" t="s">
        <v>157</v>
      </c>
      <c r="D11" s="35">
        <f>D12</f>
        <v>4359500</v>
      </c>
      <c r="E11" s="35">
        <f>E12</f>
        <v>4334120.33</v>
      </c>
      <c r="F11" s="37">
        <f t="shared" si="0"/>
        <v>25379.669999999925</v>
      </c>
    </row>
    <row r="12" spans="1:7" ht="33" customHeight="1">
      <c r="A12" s="32" t="s">
        <v>158</v>
      </c>
      <c r="B12" s="33" t="s">
        <v>143</v>
      </c>
      <c r="C12" s="34" t="s">
        <v>159</v>
      </c>
      <c r="D12" s="35">
        <f>D13+D14+D15</f>
        <v>4359500</v>
      </c>
      <c r="E12" s="35">
        <f>E13+E14+E15</f>
        <v>4334120.33</v>
      </c>
      <c r="F12" s="37">
        <f t="shared" si="0"/>
        <v>25379.669999999925</v>
      </c>
    </row>
    <row r="13" spans="1:7" ht="27.75" customHeight="1">
      <c r="A13" s="32" t="s">
        <v>160</v>
      </c>
      <c r="B13" s="33" t="s">
        <v>143</v>
      </c>
      <c r="C13" s="34" t="s">
        <v>161</v>
      </c>
      <c r="D13" s="36">
        <v>3109218.93</v>
      </c>
      <c r="E13" s="35">
        <v>3093386.9</v>
      </c>
      <c r="F13" s="37">
        <f t="shared" si="0"/>
        <v>15832.030000000261</v>
      </c>
    </row>
    <row r="14" spans="1:7" ht="39.75" customHeight="1">
      <c r="A14" s="32" t="s">
        <v>162</v>
      </c>
      <c r="B14" s="33" t="s">
        <v>143</v>
      </c>
      <c r="C14" s="34" t="s">
        <v>163</v>
      </c>
      <c r="D14" s="36">
        <v>267100</v>
      </c>
      <c r="E14" s="35">
        <v>267057.3</v>
      </c>
      <c r="F14" s="37">
        <f t="shared" si="0"/>
        <v>42.700000000011642</v>
      </c>
    </row>
    <row r="15" spans="1:7" ht="45" customHeight="1">
      <c r="A15" s="32" t="s">
        <v>164</v>
      </c>
      <c r="B15" s="33" t="s">
        <v>143</v>
      </c>
      <c r="C15" s="34" t="s">
        <v>165</v>
      </c>
      <c r="D15" s="36">
        <v>983181.07</v>
      </c>
      <c r="E15" s="35">
        <v>973676.13</v>
      </c>
      <c r="F15" s="37">
        <f t="shared" si="0"/>
        <v>9504.9399999999441</v>
      </c>
    </row>
    <row r="16" spans="1:7" ht="88.5" customHeight="1">
      <c r="A16" s="32" t="s">
        <v>166</v>
      </c>
      <c r="B16" s="33" t="s">
        <v>143</v>
      </c>
      <c r="C16" s="34" t="s">
        <v>167</v>
      </c>
      <c r="D16" s="35">
        <f>D19+D22</f>
        <v>632200</v>
      </c>
      <c r="E16" s="35">
        <f>E19+E22</f>
        <v>605817.01</v>
      </c>
      <c r="F16" s="37">
        <f t="shared" si="0"/>
        <v>26382.989999999991</v>
      </c>
    </row>
    <row r="17" spans="1:6" ht="1.5" hidden="1" customHeight="1">
      <c r="A17" s="32" t="s">
        <v>156</v>
      </c>
      <c r="B17" s="33" t="s">
        <v>143</v>
      </c>
      <c r="C17" s="34" t="s">
        <v>168</v>
      </c>
      <c r="D17" s="35">
        <f>D18</f>
        <v>0</v>
      </c>
      <c r="E17" s="35">
        <f>E18</f>
        <v>0</v>
      </c>
      <c r="F17" s="37">
        <v>0</v>
      </c>
    </row>
    <row r="18" spans="1:6" ht="51" hidden="1" customHeight="1">
      <c r="A18" s="32" t="s">
        <v>158</v>
      </c>
      <c r="B18" s="33" t="s">
        <v>143</v>
      </c>
      <c r="C18" s="34" t="s">
        <v>169</v>
      </c>
      <c r="D18" s="35">
        <f>D19</f>
        <v>0</v>
      </c>
      <c r="E18" s="35">
        <f>E19</f>
        <v>0</v>
      </c>
      <c r="F18" s="37">
        <v>0</v>
      </c>
    </row>
    <row r="19" spans="1:6" ht="31.5" hidden="1" customHeight="1">
      <c r="A19" s="32" t="s">
        <v>162</v>
      </c>
      <c r="B19" s="33" t="s">
        <v>143</v>
      </c>
      <c r="C19" s="34" t="s">
        <v>170</v>
      </c>
      <c r="D19" s="35">
        <v>0</v>
      </c>
      <c r="E19" s="35">
        <v>0</v>
      </c>
      <c r="F19" s="37">
        <v>0</v>
      </c>
    </row>
    <row r="20" spans="1:6" ht="34.5" customHeight="1">
      <c r="A20" s="32" t="s">
        <v>171</v>
      </c>
      <c r="B20" s="33" t="s">
        <v>143</v>
      </c>
      <c r="C20" s="34" t="s">
        <v>172</v>
      </c>
      <c r="D20" s="35">
        <f>D21</f>
        <v>632200</v>
      </c>
      <c r="E20" s="35">
        <f>E21</f>
        <v>605817.01</v>
      </c>
      <c r="F20" s="37">
        <f>D20-E20</f>
        <v>26382.989999999991</v>
      </c>
    </row>
    <row r="21" spans="1:6" ht="33.75" customHeight="1">
      <c r="A21" s="32" t="s">
        <v>173</v>
      </c>
      <c r="B21" s="33" t="s">
        <v>143</v>
      </c>
      <c r="C21" s="34" t="s">
        <v>174</v>
      </c>
      <c r="D21" s="35">
        <f>D22</f>
        <v>632200</v>
      </c>
      <c r="E21" s="35">
        <f>E22</f>
        <v>605817.01</v>
      </c>
      <c r="F21" s="37">
        <f>D21-E21</f>
        <v>26382.989999999991</v>
      </c>
    </row>
    <row r="22" spans="1:6" ht="20.399999999999999" customHeight="1">
      <c r="A22" s="32" t="s">
        <v>175</v>
      </c>
      <c r="B22" s="33" t="s">
        <v>143</v>
      </c>
      <c r="C22" s="34" t="s">
        <v>176</v>
      </c>
      <c r="D22" s="35">
        <v>632200</v>
      </c>
      <c r="E22" s="35">
        <v>605817.01</v>
      </c>
      <c r="F22" s="37">
        <f>D22-E22</f>
        <v>26382.989999999991</v>
      </c>
    </row>
    <row r="23" spans="1:6" ht="39.75" customHeight="1">
      <c r="A23" s="32" t="s">
        <v>177</v>
      </c>
      <c r="B23" s="33" t="s">
        <v>143</v>
      </c>
      <c r="C23" s="34" t="s">
        <v>178</v>
      </c>
      <c r="D23" s="35">
        <f>D24</f>
        <v>200</v>
      </c>
      <c r="E23" s="35">
        <f>E24</f>
        <v>200</v>
      </c>
      <c r="F23" s="42" t="s">
        <v>46</v>
      </c>
    </row>
    <row r="24" spans="1:6" ht="20.25" customHeight="1">
      <c r="A24" s="32" t="s">
        <v>179</v>
      </c>
      <c r="B24" s="33" t="s">
        <v>143</v>
      </c>
      <c r="C24" s="34" t="s">
        <v>180</v>
      </c>
      <c r="D24" s="35">
        <f>D25</f>
        <v>200</v>
      </c>
      <c r="E24" s="35">
        <f>E25</f>
        <v>200</v>
      </c>
      <c r="F24" s="42" t="s">
        <v>46</v>
      </c>
    </row>
    <row r="25" spans="1:6" ht="110.25" customHeight="1">
      <c r="A25" s="32" t="s">
        <v>181</v>
      </c>
      <c r="B25" s="33" t="s">
        <v>143</v>
      </c>
      <c r="C25" s="34" t="s">
        <v>182</v>
      </c>
      <c r="D25" s="35">
        <f>D27</f>
        <v>200</v>
      </c>
      <c r="E25" s="35">
        <f>E27</f>
        <v>200</v>
      </c>
      <c r="F25" s="42" t="s">
        <v>46</v>
      </c>
    </row>
    <row r="26" spans="1:6" ht="30" customHeight="1">
      <c r="A26" s="32" t="s">
        <v>171</v>
      </c>
      <c r="B26" s="33" t="s">
        <v>143</v>
      </c>
      <c r="C26" s="34" t="s">
        <v>183</v>
      </c>
      <c r="D26" s="35">
        <f>D27</f>
        <v>200</v>
      </c>
      <c r="E26" s="35">
        <f>E27</f>
        <v>200</v>
      </c>
      <c r="F26" s="42" t="s">
        <v>46</v>
      </c>
    </row>
    <row r="27" spans="1:6" ht="35.25" customHeight="1">
      <c r="A27" s="32" t="s">
        <v>173</v>
      </c>
      <c r="B27" s="33" t="s">
        <v>143</v>
      </c>
      <c r="C27" s="34" t="s">
        <v>184</v>
      </c>
      <c r="D27" s="35">
        <f>D28</f>
        <v>200</v>
      </c>
      <c r="E27" s="35">
        <f>E28</f>
        <v>200</v>
      </c>
      <c r="F27" s="42" t="s">
        <v>46</v>
      </c>
    </row>
    <row r="28" spans="1:6" ht="18.75" customHeight="1">
      <c r="A28" s="32" t="s">
        <v>175</v>
      </c>
      <c r="B28" s="33" t="s">
        <v>143</v>
      </c>
      <c r="C28" s="34" t="s">
        <v>185</v>
      </c>
      <c r="D28" s="35">
        <v>200</v>
      </c>
      <c r="E28" s="35">
        <v>200</v>
      </c>
      <c r="F28" s="42" t="s">
        <v>46</v>
      </c>
    </row>
    <row r="29" spans="1:6" ht="20.25" customHeight="1">
      <c r="A29" s="57" t="s">
        <v>186</v>
      </c>
      <c r="B29" s="33" t="s">
        <v>143</v>
      </c>
      <c r="C29" s="58" t="s">
        <v>187</v>
      </c>
      <c r="D29" s="35">
        <f>D30</f>
        <v>3000</v>
      </c>
      <c r="E29" s="39" t="str">
        <f>E30</f>
        <v>-</v>
      </c>
      <c r="F29" s="37">
        <f t="shared" ref="F29:F34" si="1">D29</f>
        <v>3000</v>
      </c>
    </row>
    <row r="30" spans="1:6" ht="39" customHeight="1">
      <c r="A30" s="61" t="s">
        <v>177</v>
      </c>
      <c r="B30" s="33" t="s">
        <v>143</v>
      </c>
      <c r="C30" s="41" t="s">
        <v>188</v>
      </c>
      <c r="D30" s="35">
        <f>D31</f>
        <v>3000</v>
      </c>
      <c r="E30" s="39" t="s">
        <v>46</v>
      </c>
      <c r="F30" s="37">
        <f t="shared" si="1"/>
        <v>3000</v>
      </c>
    </row>
    <row r="31" spans="1:6" ht="26.25" customHeight="1">
      <c r="A31" s="32" t="s">
        <v>189</v>
      </c>
      <c r="B31" s="33" t="s">
        <v>143</v>
      </c>
      <c r="C31" s="34" t="s">
        <v>190</v>
      </c>
      <c r="D31" s="35">
        <f>D32</f>
        <v>3000</v>
      </c>
      <c r="E31" s="39" t="s">
        <v>46</v>
      </c>
      <c r="F31" s="37">
        <f t="shared" si="1"/>
        <v>3000</v>
      </c>
    </row>
    <row r="32" spans="1:6" ht="66.75" customHeight="1">
      <c r="A32" s="32" t="s">
        <v>191</v>
      </c>
      <c r="B32" s="33" t="s">
        <v>143</v>
      </c>
      <c r="C32" s="34" t="s">
        <v>192</v>
      </c>
      <c r="D32" s="35">
        <f>D34</f>
        <v>3000</v>
      </c>
      <c r="E32" s="39" t="s">
        <v>46</v>
      </c>
      <c r="F32" s="37">
        <f t="shared" si="1"/>
        <v>3000</v>
      </c>
    </row>
    <row r="33" spans="1:6" ht="24.75" customHeight="1">
      <c r="A33" s="32" t="s">
        <v>193</v>
      </c>
      <c r="B33" s="33" t="s">
        <v>143</v>
      </c>
      <c r="C33" s="34" t="s">
        <v>194</v>
      </c>
      <c r="D33" s="35">
        <f>D34</f>
        <v>3000</v>
      </c>
      <c r="E33" s="39" t="str">
        <f>E34</f>
        <v>-</v>
      </c>
      <c r="F33" s="37">
        <f t="shared" si="1"/>
        <v>3000</v>
      </c>
    </row>
    <row r="34" spans="1:6" ht="18" customHeight="1">
      <c r="A34" s="32" t="s">
        <v>195</v>
      </c>
      <c r="B34" s="33" t="s">
        <v>143</v>
      </c>
      <c r="C34" s="34" t="s">
        <v>196</v>
      </c>
      <c r="D34" s="35">
        <v>3000</v>
      </c>
      <c r="E34" s="39" t="s">
        <v>46</v>
      </c>
      <c r="F34" s="37">
        <f t="shared" si="1"/>
        <v>3000</v>
      </c>
    </row>
    <row r="35" spans="1:6" ht="24.75" customHeight="1">
      <c r="A35" s="57" t="s">
        <v>197</v>
      </c>
      <c r="B35" s="33" t="s">
        <v>143</v>
      </c>
      <c r="C35" s="58" t="s">
        <v>198</v>
      </c>
      <c r="D35" s="35">
        <f>D36+D44+D65+D50</f>
        <v>68000</v>
      </c>
      <c r="E35" s="35">
        <f>E36+E44+E50+E45</f>
        <v>65876</v>
      </c>
      <c r="F35" s="37">
        <f t="shared" ref="F35:F42" si="2">D35-E35</f>
        <v>2124</v>
      </c>
    </row>
    <row r="36" spans="1:6" ht="41.25" customHeight="1">
      <c r="A36" s="32" t="s">
        <v>150</v>
      </c>
      <c r="B36" s="33" t="s">
        <v>143</v>
      </c>
      <c r="C36" s="34" t="s">
        <v>199</v>
      </c>
      <c r="D36" s="35">
        <f>D37</f>
        <v>18200</v>
      </c>
      <c r="E36" s="35">
        <f>E37</f>
        <v>18200</v>
      </c>
      <c r="F36" s="37">
        <f t="shared" si="2"/>
        <v>0</v>
      </c>
    </row>
    <row r="37" spans="1:6" ht="51.75" customHeight="1">
      <c r="A37" s="32" t="s">
        <v>152</v>
      </c>
      <c r="B37" s="33" t="s">
        <v>143</v>
      </c>
      <c r="C37" s="34" t="s">
        <v>200</v>
      </c>
      <c r="D37" s="35">
        <f>D38</f>
        <v>18200</v>
      </c>
      <c r="E37" s="35">
        <f>E38</f>
        <v>18200</v>
      </c>
      <c r="F37" s="37">
        <f t="shared" si="2"/>
        <v>0</v>
      </c>
    </row>
    <row r="38" spans="1:6" ht="66" customHeight="1">
      <c r="A38" s="32" t="s">
        <v>201</v>
      </c>
      <c r="B38" s="33" t="s">
        <v>143</v>
      </c>
      <c r="C38" s="34" t="s">
        <v>202</v>
      </c>
      <c r="D38" s="35">
        <f>D40</f>
        <v>18200</v>
      </c>
      <c r="E38" s="35">
        <f>E40</f>
        <v>18200</v>
      </c>
      <c r="F38" s="37">
        <f t="shared" si="2"/>
        <v>0</v>
      </c>
    </row>
    <row r="39" spans="1:6" ht="18.600000000000001" customHeight="1">
      <c r="A39" s="32" t="s">
        <v>193</v>
      </c>
      <c r="B39" s="33" t="s">
        <v>143</v>
      </c>
      <c r="C39" s="34" t="s">
        <v>203</v>
      </c>
      <c r="D39" s="35">
        <f>D40</f>
        <v>18200</v>
      </c>
      <c r="E39" s="35">
        <f>E40</f>
        <v>18200</v>
      </c>
      <c r="F39" s="37">
        <f t="shared" si="2"/>
        <v>0</v>
      </c>
    </row>
    <row r="40" spans="1:6" ht="24" customHeight="1">
      <c r="A40" s="32" t="s">
        <v>204</v>
      </c>
      <c r="B40" s="33" t="s">
        <v>143</v>
      </c>
      <c r="C40" s="34" t="s">
        <v>205</v>
      </c>
      <c r="D40" s="35">
        <f>D41+D42+D43</f>
        <v>18200</v>
      </c>
      <c r="E40" s="35">
        <f>E41+E42</f>
        <v>18200</v>
      </c>
      <c r="F40" s="37">
        <f t="shared" si="2"/>
        <v>0</v>
      </c>
    </row>
    <row r="41" spans="1:6" ht="36" customHeight="1">
      <c r="A41" s="32" t="s">
        <v>206</v>
      </c>
      <c r="B41" s="33" t="s">
        <v>143</v>
      </c>
      <c r="C41" s="34" t="s">
        <v>207</v>
      </c>
      <c r="D41" s="35">
        <v>15100</v>
      </c>
      <c r="E41" s="35">
        <v>15100</v>
      </c>
      <c r="F41" s="37">
        <f t="shared" si="2"/>
        <v>0</v>
      </c>
    </row>
    <row r="42" spans="1:6" ht="25.5" customHeight="1">
      <c r="A42" s="32" t="s">
        <v>208</v>
      </c>
      <c r="B42" s="34" t="s">
        <v>143</v>
      </c>
      <c r="C42" s="34" t="s">
        <v>209</v>
      </c>
      <c r="D42" s="35">
        <v>3100</v>
      </c>
      <c r="E42" s="35">
        <v>3100</v>
      </c>
      <c r="F42" s="37">
        <f t="shared" si="2"/>
        <v>0</v>
      </c>
    </row>
    <row r="43" spans="1:6" ht="29.25" hidden="1" customHeight="1">
      <c r="A43" s="32" t="s">
        <v>210</v>
      </c>
      <c r="B43" s="34" t="s">
        <v>143</v>
      </c>
      <c r="C43" s="34" t="s">
        <v>211</v>
      </c>
      <c r="D43" s="35">
        <v>0</v>
      </c>
      <c r="E43" s="35" t="s">
        <v>46</v>
      </c>
      <c r="F43" s="37">
        <f>D43</f>
        <v>0</v>
      </c>
    </row>
    <row r="44" spans="1:6" ht="33.75" customHeight="1">
      <c r="A44" s="32" t="s">
        <v>212</v>
      </c>
      <c r="B44" s="34" t="s">
        <v>143</v>
      </c>
      <c r="C44" s="34" t="s">
        <v>213</v>
      </c>
      <c r="D44" s="35">
        <f>D45+D56</f>
        <v>44300</v>
      </c>
      <c r="E44" s="35">
        <f>E56</f>
        <v>22176</v>
      </c>
      <c r="F44" s="37">
        <f>D44-E44</f>
        <v>22124</v>
      </c>
    </row>
    <row r="45" spans="1:6" ht="76.5" customHeight="1">
      <c r="A45" s="32" t="s">
        <v>214</v>
      </c>
      <c r="B45" s="33" t="s">
        <v>143</v>
      </c>
      <c r="C45" s="34" t="s">
        <v>215</v>
      </c>
      <c r="D45" s="35">
        <f>D46</f>
        <v>20000</v>
      </c>
      <c r="E45" s="35">
        <f>E46</f>
        <v>20000</v>
      </c>
      <c r="F45" s="37">
        <f>F46</f>
        <v>0</v>
      </c>
    </row>
    <row r="46" spans="1:6" ht="99" customHeight="1">
      <c r="A46" s="32" t="s">
        <v>216</v>
      </c>
      <c r="B46" s="33" t="s">
        <v>143</v>
      </c>
      <c r="C46" s="34" t="s">
        <v>217</v>
      </c>
      <c r="D46" s="35">
        <f>D48</f>
        <v>20000</v>
      </c>
      <c r="E46" s="35">
        <f>E48</f>
        <v>20000</v>
      </c>
      <c r="F46" s="37">
        <f>F47</f>
        <v>0</v>
      </c>
    </row>
    <row r="47" spans="1:6" ht="21" customHeight="1">
      <c r="A47" s="32" t="s">
        <v>193</v>
      </c>
      <c r="B47" s="33" t="s">
        <v>143</v>
      </c>
      <c r="C47" s="34" t="s">
        <v>218</v>
      </c>
      <c r="D47" s="35">
        <f>D48</f>
        <v>20000</v>
      </c>
      <c r="E47" s="35">
        <f>E48</f>
        <v>20000</v>
      </c>
      <c r="F47" s="37">
        <f>F48</f>
        <v>0</v>
      </c>
    </row>
    <row r="48" spans="1:6" ht="21.6" customHeight="1">
      <c r="A48" s="32" t="s">
        <v>204</v>
      </c>
      <c r="B48" s="33" t="s">
        <v>143</v>
      </c>
      <c r="C48" s="34" t="s">
        <v>219</v>
      </c>
      <c r="D48" s="35">
        <f>D49</f>
        <v>20000</v>
      </c>
      <c r="E48" s="35">
        <f>E49</f>
        <v>20000</v>
      </c>
      <c r="F48" s="37">
        <f>F49</f>
        <v>0</v>
      </c>
    </row>
    <row r="49" spans="1:6" ht="18" customHeight="1">
      <c r="A49" s="32" t="s">
        <v>210</v>
      </c>
      <c r="B49" s="33" t="s">
        <v>143</v>
      </c>
      <c r="C49" s="34" t="s">
        <v>220</v>
      </c>
      <c r="D49" s="35">
        <v>20000</v>
      </c>
      <c r="E49" s="35">
        <v>20000</v>
      </c>
      <c r="F49" s="37">
        <v>0</v>
      </c>
    </row>
    <row r="50" spans="1:6" ht="25.35" customHeight="1">
      <c r="A50" s="61" t="s">
        <v>177</v>
      </c>
      <c r="B50" s="33" t="s">
        <v>143</v>
      </c>
      <c r="C50" s="34" t="s">
        <v>221</v>
      </c>
      <c r="D50" s="35">
        <f t="shared" ref="D50:F54" si="3">D51</f>
        <v>5500</v>
      </c>
      <c r="E50" s="35">
        <f t="shared" si="3"/>
        <v>5500</v>
      </c>
      <c r="F50" s="37">
        <f t="shared" si="3"/>
        <v>0</v>
      </c>
    </row>
    <row r="51" spans="1:6" ht="14.25" customHeight="1">
      <c r="A51" s="62" t="s">
        <v>179</v>
      </c>
      <c r="B51" s="33" t="s">
        <v>143</v>
      </c>
      <c r="C51" s="34" t="s">
        <v>222</v>
      </c>
      <c r="D51" s="35">
        <f t="shared" si="3"/>
        <v>5500</v>
      </c>
      <c r="E51" s="35">
        <f t="shared" si="3"/>
        <v>5500</v>
      </c>
      <c r="F51" s="37">
        <f t="shared" si="3"/>
        <v>0</v>
      </c>
    </row>
    <row r="52" spans="1:6" ht="32.700000000000003" customHeight="1">
      <c r="A52" s="63" t="s">
        <v>223</v>
      </c>
      <c r="B52" s="33" t="s">
        <v>143</v>
      </c>
      <c r="C52" s="34" t="s">
        <v>224</v>
      </c>
      <c r="D52" s="35">
        <f t="shared" si="3"/>
        <v>5500</v>
      </c>
      <c r="E52" s="35">
        <f t="shared" si="3"/>
        <v>5500</v>
      </c>
      <c r="F52" s="37">
        <f t="shared" si="3"/>
        <v>0</v>
      </c>
    </row>
    <row r="53" spans="1:6" ht="18" customHeight="1">
      <c r="A53" s="32" t="s">
        <v>193</v>
      </c>
      <c r="B53" s="33" t="s">
        <v>143</v>
      </c>
      <c r="C53" s="34" t="s">
        <v>225</v>
      </c>
      <c r="D53" s="35">
        <f t="shared" si="3"/>
        <v>5500</v>
      </c>
      <c r="E53" s="35">
        <f t="shared" si="3"/>
        <v>5500</v>
      </c>
      <c r="F53" s="37">
        <f t="shared" si="3"/>
        <v>0</v>
      </c>
    </row>
    <row r="54" spans="1:6" ht="18" customHeight="1">
      <c r="A54" s="32" t="s">
        <v>204</v>
      </c>
      <c r="B54" s="33" t="s">
        <v>143</v>
      </c>
      <c r="C54" s="34" t="s">
        <v>226</v>
      </c>
      <c r="D54" s="35">
        <f t="shared" si="3"/>
        <v>5500</v>
      </c>
      <c r="E54" s="35">
        <f t="shared" si="3"/>
        <v>5500</v>
      </c>
      <c r="F54" s="37">
        <f t="shared" si="3"/>
        <v>0</v>
      </c>
    </row>
    <row r="55" spans="1:6" ht="18" customHeight="1">
      <c r="A55" s="32" t="s">
        <v>210</v>
      </c>
      <c r="B55" s="33" t="s">
        <v>143</v>
      </c>
      <c r="C55" s="34" t="s">
        <v>227</v>
      </c>
      <c r="D55" s="35">
        <v>5500</v>
      </c>
      <c r="E55" s="35">
        <v>5500</v>
      </c>
      <c r="F55" s="37">
        <f>D55-E55</f>
        <v>0</v>
      </c>
    </row>
    <row r="56" spans="1:6" ht="66" customHeight="1">
      <c r="A56" s="43" t="s">
        <v>228</v>
      </c>
      <c r="B56" s="44" t="s">
        <v>143</v>
      </c>
      <c r="C56" s="45" t="s">
        <v>229</v>
      </c>
      <c r="D56" s="46">
        <f>D57+D61</f>
        <v>24300</v>
      </c>
      <c r="E56" s="46">
        <f>E57+E61</f>
        <v>22176</v>
      </c>
      <c r="F56" s="26">
        <f>D56-E56</f>
        <v>2124</v>
      </c>
    </row>
    <row r="57" spans="1:6" ht="107.55" customHeight="1">
      <c r="A57" s="47" t="s">
        <v>230</v>
      </c>
      <c r="B57" s="48" t="s">
        <v>143</v>
      </c>
      <c r="C57" s="49" t="s">
        <v>231</v>
      </c>
      <c r="D57" s="26">
        <f>D59</f>
        <v>8700</v>
      </c>
      <c r="E57" s="26">
        <f>E59</f>
        <v>6576</v>
      </c>
      <c r="F57" s="26">
        <f>F58</f>
        <v>2124</v>
      </c>
    </row>
    <row r="58" spans="1:6" ht="32.25" customHeight="1">
      <c r="A58" s="47" t="s">
        <v>171</v>
      </c>
      <c r="B58" s="48" t="s">
        <v>143</v>
      </c>
      <c r="C58" s="49" t="s">
        <v>232</v>
      </c>
      <c r="D58" s="26">
        <f>D59</f>
        <v>8700</v>
      </c>
      <c r="E58" s="26">
        <f>E59</f>
        <v>6576</v>
      </c>
      <c r="F58" s="26">
        <f>F59</f>
        <v>2124</v>
      </c>
    </row>
    <row r="59" spans="1:6" ht="35.25" customHeight="1">
      <c r="A59" s="27" t="s">
        <v>173</v>
      </c>
      <c r="B59" s="28" t="s">
        <v>143</v>
      </c>
      <c r="C59" s="29" t="s">
        <v>233</v>
      </c>
      <c r="D59" s="30">
        <f>D60</f>
        <v>8700</v>
      </c>
      <c r="E59" s="64">
        <f>E60</f>
        <v>6576</v>
      </c>
      <c r="F59" s="30">
        <f>F60</f>
        <v>2124</v>
      </c>
    </row>
    <row r="60" spans="1:6" ht="24" customHeight="1">
      <c r="A60" s="47" t="s">
        <v>175</v>
      </c>
      <c r="B60" s="48" t="s">
        <v>143</v>
      </c>
      <c r="C60" s="49" t="s">
        <v>234</v>
      </c>
      <c r="D60" s="26">
        <v>8700</v>
      </c>
      <c r="E60" s="26">
        <v>6576</v>
      </c>
      <c r="F60" s="26">
        <f>D60-E60</f>
        <v>2124</v>
      </c>
    </row>
    <row r="61" spans="1:6" ht="96" customHeight="1">
      <c r="A61" s="65" t="s">
        <v>235</v>
      </c>
      <c r="B61" s="66">
        <v>200</v>
      </c>
      <c r="C61" s="34" t="s">
        <v>236</v>
      </c>
      <c r="D61" s="35">
        <f t="shared" ref="D61:E63" si="4">D62</f>
        <v>15600</v>
      </c>
      <c r="E61" s="35">
        <f t="shared" si="4"/>
        <v>15600</v>
      </c>
      <c r="F61" s="37">
        <f>D61-E61</f>
        <v>0</v>
      </c>
    </row>
    <row r="62" spans="1:6" ht="33" customHeight="1">
      <c r="A62" s="32" t="s">
        <v>237</v>
      </c>
      <c r="B62" s="33">
        <v>200</v>
      </c>
      <c r="C62" s="34" t="s">
        <v>238</v>
      </c>
      <c r="D62" s="35">
        <f t="shared" si="4"/>
        <v>15600</v>
      </c>
      <c r="E62" s="35">
        <f t="shared" si="4"/>
        <v>15600</v>
      </c>
      <c r="F62" s="37">
        <f>D62-E62</f>
        <v>0</v>
      </c>
    </row>
    <row r="63" spans="1:6" ht="31.5" customHeight="1">
      <c r="A63" s="32" t="s">
        <v>173</v>
      </c>
      <c r="B63" s="33">
        <v>200</v>
      </c>
      <c r="C63" s="34" t="s">
        <v>239</v>
      </c>
      <c r="D63" s="35">
        <f t="shared" si="4"/>
        <v>15600</v>
      </c>
      <c r="E63" s="35">
        <f t="shared" si="4"/>
        <v>15600</v>
      </c>
      <c r="F63" s="37">
        <f>F64</f>
        <v>0</v>
      </c>
    </row>
    <row r="64" spans="1:6" ht="18" customHeight="1">
      <c r="A64" s="38" t="s">
        <v>240</v>
      </c>
      <c r="B64" s="33" t="s">
        <v>143</v>
      </c>
      <c r="C64" s="34" t="s">
        <v>241</v>
      </c>
      <c r="D64" s="35">
        <v>15600</v>
      </c>
      <c r="E64" s="35">
        <v>15600</v>
      </c>
      <c r="F64" s="37">
        <f>D64-E64</f>
        <v>0</v>
      </c>
    </row>
    <row r="65" spans="1:6" ht="4.6500000000000004" hidden="1" customHeight="1">
      <c r="A65" s="38" t="s">
        <v>177</v>
      </c>
      <c r="B65" s="33" t="s">
        <v>143</v>
      </c>
      <c r="C65" s="34" t="s">
        <v>221</v>
      </c>
      <c r="D65" s="35">
        <f>D66</f>
        <v>0</v>
      </c>
      <c r="E65" s="35" t="str">
        <f>E66</f>
        <v>-</v>
      </c>
      <c r="F65" s="37">
        <f>D65</f>
        <v>0</v>
      </c>
    </row>
    <row r="66" spans="1:6" ht="19.5" hidden="1" customHeight="1">
      <c r="A66" s="32" t="s">
        <v>179</v>
      </c>
      <c r="B66" s="33" t="s">
        <v>143</v>
      </c>
      <c r="C66" s="34" t="s">
        <v>222</v>
      </c>
      <c r="D66" s="35">
        <f>D67+D71</f>
        <v>0</v>
      </c>
      <c r="E66" s="35" t="str">
        <f>E67</f>
        <v>-</v>
      </c>
      <c r="F66" s="37">
        <f>D66</f>
        <v>0</v>
      </c>
    </row>
    <row r="67" spans="1:6" ht="84.75" hidden="1" customHeight="1">
      <c r="A67" s="32" t="s">
        <v>242</v>
      </c>
      <c r="B67" s="33" t="s">
        <v>143</v>
      </c>
      <c r="C67" s="34" t="s">
        <v>243</v>
      </c>
      <c r="D67" s="35">
        <f>D70</f>
        <v>0</v>
      </c>
      <c r="E67" s="35" t="str">
        <f>E70</f>
        <v>-</v>
      </c>
      <c r="F67" s="37">
        <f>F68</f>
        <v>0</v>
      </c>
    </row>
    <row r="68" spans="1:6" ht="32.25" hidden="1" customHeight="1">
      <c r="A68" s="32" t="s">
        <v>171</v>
      </c>
      <c r="B68" s="33" t="s">
        <v>143</v>
      </c>
      <c r="C68" s="34" t="s">
        <v>244</v>
      </c>
      <c r="D68" s="35">
        <f>D69</f>
        <v>0</v>
      </c>
      <c r="E68" s="35" t="str">
        <f>E69</f>
        <v>-</v>
      </c>
      <c r="F68" s="37">
        <f>F69</f>
        <v>0</v>
      </c>
    </row>
    <row r="69" spans="1:6" ht="31.5" hidden="1" customHeight="1">
      <c r="A69" s="32" t="s">
        <v>173</v>
      </c>
      <c r="B69" s="33" t="s">
        <v>143</v>
      </c>
      <c r="C69" s="41" t="s">
        <v>245</v>
      </c>
      <c r="D69" s="35">
        <f>D70</f>
        <v>0</v>
      </c>
      <c r="E69" s="35" t="str">
        <f>E70</f>
        <v>-</v>
      </c>
      <c r="F69" s="37">
        <f>F70</f>
        <v>0</v>
      </c>
    </row>
    <row r="70" spans="1:6" ht="20.25" hidden="1" customHeight="1">
      <c r="A70" s="32" t="s">
        <v>175</v>
      </c>
      <c r="B70" s="33" t="s">
        <v>143</v>
      </c>
      <c r="C70" s="34" t="s">
        <v>246</v>
      </c>
      <c r="D70" s="35">
        <v>0</v>
      </c>
      <c r="E70" s="35" t="s">
        <v>46</v>
      </c>
      <c r="F70" s="37">
        <f>D70</f>
        <v>0</v>
      </c>
    </row>
    <row r="71" spans="1:6" ht="2.25" hidden="1" customHeight="1">
      <c r="A71" s="32" t="s">
        <v>223</v>
      </c>
      <c r="B71" s="33">
        <v>200</v>
      </c>
      <c r="C71" s="34" t="s">
        <v>224</v>
      </c>
      <c r="D71" s="35">
        <f>D74</f>
        <v>0</v>
      </c>
      <c r="E71" s="35" t="str">
        <f>E74</f>
        <v>-</v>
      </c>
      <c r="F71" s="37">
        <v>0</v>
      </c>
    </row>
    <row r="72" spans="1:6" ht="27.75" hidden="1" customHeight="1">
      <c r="A72" s="32" t="s">
        <v>193</v>
      </c>
      <c r="B72" s="33">
        <v>200</v>
      </c>
      <c r="C72" s="34" t="s">
        <v>225</v>
      </c>
      <c r="D72" s="35">
        <f>D73</f>
        <v>0</v>
      </c>
      <c r="E72" s="35" t="str">
        <f>E73</f>
        <v>-</v>
      </c>
      <c r="F72" s="37">
        <v>0</v>
      </c>
    </row>
    <row r="73" spans="1:6" ht="30" hidden="1" customHeight="1">
      <c r="A73" s="32" t="s">
        <v>204</v>
      </c>
      <c r="B73" s="33">
        <v>200</v>
      </c>
      <c r="C73" s="34" t="s">
        <v>226</v>
      </c>
      <c r="D73" s="35">
        <f>D74</f>
        <v>0</v>
      </c>
      <c r="E73" s="35" t="str">
        <f>E74</f>
        <v>-</v>
      </c>
      <c r="F73" s="37">
        <v>0</v>
      </c>
    </row>
    <row r="74" spans="1:6" ht="51.75" hidden="1" customHeight="1">
      <c r="A74" s="32" t="s">
        <v>210</v>
      </c>
      <c r="B74" s="33">
        <v>200</v>
      </c>
      <c r="C74" s="34" t="s">
        <v>227</v>
      </c>
      <c r="D74" s="35">
        <v>0</v>
      </c>
      <c r="E74" s="35" t="s">
        <v>46</v>
      </c>
      <c r="F74" s="37">
        <v>0</v>
      </c>
    </row>
    <row r="75" spans="1:6" ht="18" customHeight="1">
      <c r="A75" s="57" t="s">
        <v>247</v>
      </c>
      <c r="B75" s="33" t="s">
        <v>143</v>
      </c>
      <c r="C75" s="58" t="s">
        <v>248</v>
      </c>
      <c r="D75" s="35">
        <f t="shared" ref="D75:F78" si="5">D76</f>
        <v>231100</v>
      </c>
      <c r="E75" s="35">
        <f t="shared" si="5"/>
        <v>231100</v>
      </c>
      <c r="F75" s="37">
        <f t="shared" si="5"/>
        <v>0</v>
      </c>
    </row>
    <row r="76" spans="1:6" ht="22.5" customHeight="1">
      <c r="A76" s="32" t="s">
        <v>249</v>
      </c>
      <c r="B76" s="33" t="s">
        <v>143</v>
      </c>
      <c r="C76" s="34" t="s">
        <v>250</v>
      </c>
      <c r="D76" s="35">
        <f t="shared" si="5"/>
        <v>231100</v>
      </c>
      <c r="E76" s="35">
        <f t="shared" si="5"/>
        <v>231100</v>
      </c>
      <c r="F76" s="37">
        <f t="shared" si="5"/>
        <v>0</v>
      </c>
    </row>
    <row r="77" spans="1:6" ht="36.75" customHeight="1">
      <c r="A77" s="32" t="s">
        <v>177</v>
      </c>
      <c r="B77" s="33" t="s">
        <v>143</v>
      </c>
      <c r="C77" s="34" t="s">
        <v>251</v>
      </c>
      <c r="D77" s="35">
        <f t="shared" si="5"/>
        <v>231100</v>
      </c>
      <c r="E77" s="35">
        <f t="shared" si="5"/>
        <v>231100</v>
      </c>
      <c r="F77" s="37">
        <f t="shared" si="5"/>
        <v>0</v>
      </c>
    </row>
    <row r="78" spans="1:6" ht="18" customHeight="1">
      <c r="A78" s="32" t="s">
        <v>179</v>
      </c>
      <c r="B78" s="33" t="s">
        <v>143</v>
      </c>
      <c r="C78" s="34" t="s">
        <v>252</v>
      </c>
      <c r="D78" s="35">
        <f t="shared" si="5"/>
        <v>231100</v>
      </c>
      <c r="E78" s="35">
        <f t="shared" si="5"/>
        <v>231100</v>
      </c>
      <c r="F78" s="37">
        <f t="shared" si="5"/>
        <v>0</v>
      </c>
    </row>
    <row r="79" spans="1:6" ht="60" customHeight="1">
      <c r="A79" s="32" t="s">
        <v>253</v>
      </c>
      <c r="B79" s="33" t="s">
        <v>143</v>
      </c>
      <c r="C79" s="34" t="s">
        <v>254</v>
      </c>
      <c r="D79" s="35">
        <f>D81</f>
        <v>231100</v>
      </c>
      <c r="E79" s="35">
        <f>E81</f>
        <v>231100</v>
      </c>
      <c r="F79" s="37">
        <f>F80</f>
        <v>0</v>
      </c>
    </row>
    <row r="80" spans="1:6" ht="60.75" customHeight="1">
      <c r="A80" s="32" t="s">
        <v>156</v>
      </c>
      <c r="B80" s="33" t="s">
        <v>143</v>
      </c>
      <c r="C80" s="34" t="s">
        <v>255</v>
      </c>
      <c r="D80" s="35">
        <f>D81</f>
        <v>231100</v>
      </c>
      <c r="E80" s="35">
        <f>E81</f>
        <v>231100</v>
      </c>
      <c r="F80" s="37">
        <f>F81</f>
        <v>0</v>
      </c>
    </row>
    <row r="81" spans="1:14" ht="27.75" customHeight="1">
      <c r="A81" s="32" t="s">
        <v>158</v>
      </c>
      <c r="B81" s="33" t="s">
        <v>143</v>
      </c>
      <c r="C81" s="34" t="s">
        <v>256</v>
      </c>
      <c r="D81" s="35">
        <f>D82+D83</f>
        <v>231100</v>
      </c>
      <c r="E81" s="35">
        <v>231100</v>
      </c>
      <c r="F81" s="37">
        <f>F82</f>
        <v>0</v>
      </c>
    </row>
    <row r="82" spans="1:14" ht="30.75" customHeight="1">
      <c r="A82" s="32" t="s">
        <v>160</v>
      </c>
      <c r="B82" s="33" t="s">
        <v>143</v>
      </c>
      <c r="C82" s="34" t="s">
        <v>257</v>
      </c>
      <c r="D82" s="35">
        <v>177706.08</v>
      </c>
      <c r="E82" s="35">
        <v>177706.08</v>
      </c>
      <c r="F82" s="37">
        <f>D82-E82</f>
        <v>0</v>
      </c>
    </row>
    <row r="83" spans="1:14" ht="39" customHeight="1">
      <c r="A83" s="32" t="s">
        <v>164</v>
      </c>
      <c r="B83" s="33" t="s">
        <v>143</v>
      </c>
      <c r="C83" s="34" t="s">
        <v>258</v>
      </c>
      <c r="D83" s="35">
        <v>53393.919999999998</v>
      </c>
      <c r="E83" s="35">
        <v>53393.919999999998</v>
      </c>
      <c r="F83" s="37">
        <f>D83-E83</f>
        <v>0</v>
      </c>
    </row>
    <row r="84" spans="1:14" ht="29.25" customHeight="1">
      <c r="A84" s="57" t="s">
        <v>259</v>
      </c>
      <c r="B84" s="33" t="s">
        <v>143</v>
      </c>
      <c r="C84" s="58" t="s">
        <v>260</v>
      </c>
      <c r="D84" s="35">
        <f>D97+D85</f>
        <v>7000</v>
      </c>
      <c r="E84" s="35">
        <f>E97</f>
        <v>7000</v>
      </c>
      <c r="F84" s="37">
        <f>D84-E84</f>
        <v>0</v>
      </c>
    </row>
    <row r="85" spans="1:14" ht="43.5" hidden="1" customHeight="1">
      <c r="A85" s="32" t="s">
        <v>261</v>
      </c>
      <c r="B85" s="33" t="s">
        <v>143</v>
      </c>
      <c r="C85" s="34" t="s">
        <v>262</v>
      </c>
      <c r="D85" s="35">
        <f t="shared" ref="D85:E87" si="6">D86</f>
        <v>0</v>
      </c>
      <c r="E85" s="35" t="str">
        <f t="shared" si="6"/>
        <v>-</v>
      </c>
      <c r="F85" s="37">
        <f t="shared" ref="F85:F96" si="7">D85</f>
        <v>0</v>
      </c>
    </row>
    <row r="86" spans="1:14" ht="53.25" hidden="1" customHeight="1">
      <c r="A86" s="32" t="s">
        <v>263</v>
      </c>
      <c r="B86" s="33" t="s">
        <v>143</v>
      </c>
      <c r="C86" s="34" t="s">
        <v>264</v>
      </c>
      <c r="D86" s="35">
        <f t="shared" si="6"/>
        <v>0</v>
      </c>
      <c r="E86" s="35" t="str">
        <f t="shared" si="6"/>
        <v>-</v>
      </c>
      <c r="F86" s="37">
        <f t="shared" si="7"/>
        <v>0</v>
      </c>
    </row>
    <row r="87" spans="1:14" ht="70.5" hidden="1" customHeight="1">
      <c r="A87" s="32" t="s">
        <v>265</v>
      </c>
      <c r="B87" s="33" t="s">
        <v>143</v>
      </c>
      <c r="C87" s="34" t="s">
        <v>266</v>
      </c>
      <c r="D87" s="35">
        <f t="shared" si="6"/>
        <v>0</v>
      </c>
      <c r="E87" s="35" t="str">
        <f t="shared" si="6"/>
        <v>-</v>
      </c>
      <c r="F87" s="37">
        <f t="shared" si="7"/>
        <v>0</v>
      </c>
      <c r="I87" s="67"/>
      <c r="J87" s="67"/>
      <c r="K87" s="67"/>
      <c r="L87" s="67"/>
      <c r="M87" s="67"/>
      <c r="N87" s="67"/>
    </row>
    <row r="88" spans="1:14" ht="90.75" hidden="1" customHeight="1">
      <c r="A88" s="32" t="s">
        <v>267</v>
      </c>
      <c r="B88" s="33" t="s">
        <v>143</v>
      </c>
      <c r="C88" s="34" t="s">
        <v>268</v>
      </c>
      <c r="D88" s="35">
        <f>D90</f>
        <v>0</v>
      </c>
      <c r="E88" s="35" t="str">
        <f>E90</f>
        <v>-</v>
      </c>
      <c r="F88" s="37">
        <f t="shared" si="7"/>
        <v>0</v>
      </c>
    </row>
    <row r="89" spans="1:14" ht="33.75" hidden="1" customHeight="1">
      <c r="A89" s="32" t="s">
        <v>237</v>
      </c>
      <c r="B89" s="33" t="s">
        <v>143</v>
      </c>
      <c r="C89" s="34" t="s">
        <v>269</v>
      </c>
      <c r="D89" s="35">
        <f>D90</f>
        <v>0</v>
      </c>
      <c r="E89" s="35" t="str">
        <f>E90</f>
        <v>-</v>
      </c>
      <c r="F89" s="37">
        <f t="shared" si="7"/>
        <v>0</v>
      </c>
    </row>
    <row r="90" spans="1:14" ht="42.75" hidden="1" customHeight="1">
      <c r="A90" s="32" t="s">
        <v>173</v>
      </c>
      <c r="B90" s="33" t="s">
        <v>143</v>
      </c>
      <c r="C90" s="34" t="s">
        <v>270</v>
      </c>
      <c r="D90" s="35">
        <f>D91</f>
        <v>0</v>
      </c>
      <c r="E90" s="35" t="str">
        <f>E91</f>
        <v>-</v>
      </c>
      <c r="F90" s="37">
        <f t="shared" si="7"/>
        <v>0</v>
      </c>
    </row>
    <row r="91" spans="1:14" ht="40.5" hidden="1" customHeight="1">
      <c r="A91" s="32" t="s">
        <v>175</v>
      </c>
      <c r="B91" s="33" t="s">
        <v>143</v>
      </c>
      <c r="C91" s="34" t="s">
        <v>271</v>
      </c>
      <c r="D91" s="35">
        <f>D92</f>
        <v>0</v>
      </c>
      <c r="E91" s="35" t="s">
        <v>46</v>
      </c>
      <c r="F91" s="37">
        <f t="shared" si="7"/>
        <v>0</v>
      </c>
    </row>
    <row r="92" spans="1:14" ht="70.5" hidden="1" customHeight="1">
      <c r="A92" s="32" t="s">
        <v>272</v>
      </c>
      <c r="B92" s="33" t="s">
        <v>143</v>
      </c>
      <c r="C92" s="34" t="s">
        <v>273</v>
      </c>
      <c r="D92" s="35">
        <f>D93</f>
        <v>0</v>
      </c>
      <c r="E92" s="35" t="s">
        <v>46</v>
      </c>
      <c r="F92" s="37">
        <f t="shared" si="7"/>
        <v>0</v>
      </c>
    </row>
    <row r="93" spans="1:14" ht="73.5" hidden="1" customHeight="1">
      <c r="A93" s="32" t="s">
        <v>274</v>
      </c>
      <c r="B93" s="33" t="s">
        <v>143</v>
      </c>
      <c r="C93" s="34" t="s">
        <v>275</v>
      </c>
      <c r="D93" s="35">
        <f>D94</f>
        <v>0</v>
      </c>
      <c r="E93" s="35" t="s">
        <v>46</v>
      </c>
      <c r="F93" s="37">
        <f t="shared" si="7"/>
        <v>0</v>
      </c>
    </row>
    <row r="94" spans="1:14" ht="36" hidden="1" customHeight="1">
      <c r="A94" s="32" t="s">
        <v>276</v>
      </c>
      <c r="B94" s="33" t="s">
        <v>143</v>
      </c>
      <c r="C94" s="34" t="s">
        <v>277</v>
      </c>
      <c r="D94" s="35">
        <f>D95</f>
        <v>0</v>
      </c>
      <c r="E94" s="35" t="s">
        <v>46</v>
      </c>
      <c r="F94" s="37">
        <f t="shared" si="7"/>
        <v>0</v>
      </c>
    </row>
    <row r="95" spans="1:14" ht="28.5" hidden="1" customHeight="1">
      <c r="A95" s="32" t="s">
        <v>173</v>
      </c>
      <c r="B95" s="33" t="s">
        <v>143</v>
      </c>
      <c r="C95" s="34" t="s">
        <v>278</v>
      </c>
      <c r="D95" s="35">
        <f>D96</f>
        <v>0</v>
      </c>
      <c r="E95" s="35" t="s">
        <v>46</v>
      </c>
      <c r="F95" s="37">
        <f t="shared" si="7"/>
        <v>0</v>
      </c>
    </row>
    <row r="96" spans="1:14" ht="36.75" hidden="1" customHeight="1">
      <c r="A96" s="32" t="s">
        <v>279</v>
      </c>
      <c r="B96" s="33" t="s">
        <v>143</v>
      </c>
      <c r="C96" s="34" t="s">
        <v>280</v>
      </c>
      <c r="D96" s="35">
        <v>0</v>
      </c>
      <c r="E96" s="35" t="s">
        <v>46</v>
      </c>
      <c r="F96" s="37">
        <f t="shared" si="7"/>
        <v>0</v>
      </c>
    </row>
    <row r="97" spans="1:6" ht="16.5" customHeight="1">
      <c r="A97" s="32" t="s">
        <v>281</v>
      </c>
      <c r="B97" s="33" t="s">
        <v>143</v>
      </c>
      <c r="C97" s="58" t="s">
        <v>282</v>
      </c>
      <c r="D97" s="35">
        <f t="shared" ref="D97:E102" si="8">D98</f>
        <v>7000</v>
      </c>
      <c r="E97" s="35">
        <f t="shared" si="8"/>
        <v>7000</v>
      </c>
      <c r="F97" s="37">
        <f t="shared" ref="F97:F105" si="9">D97-E97</f>
        <v>0</v>
      </c>
    </row>
    <row r="98" spans="1:6" ht="54" customHeight="1">
      <c r="A98" s="32" t="s">
        <v>263</v>
      </c>
      <c r="B98" s="33" t="s">
        <v>143</v>
      </c>
      <c r="C98" s="34" t="s">
        <v>283</v>
      </c>
      <c r="D98" s="35">
        <f t="shared" si="8"/>
        <v>7000</v>
      </c>
      <c r="E98" s="35">
        <f t="shared" si="8"/>
        <v>7000</v>
      </c>
      <c r="F98" s="37">
        <f t="shared" si="9"/>
        <v>0</v>
      </c>
    </row>
    <row r="99" spans="1:6" ht="63.75" customHeight="1">
      <c r="A99" s="32" t="s">
        <v>284</v>
      </c>
      <c r="B99" s="33" t="s">
        <v>143</v>
      </c>
      <c r="C99" s="34" t="s">
        <v>285</v>
      </c>
      <c r="D99" s="35">
        <f t="shared" si="8"/>
        <v>7000</v>
      </c>
      <c r="E99" s="35">
        <f t="shared" si="8"/>
        <v>7000</v>
      </c>
      <c r="F99" s="37">
        <f t="shared" si="9"/>
        <v>0</v>
      </c>
    </row>
    <row r="100" spans="1:6" ht="84.75" customHeight="1">
      <c r="A100" s="32" t="s">
        <v>286</v>
      </c>
      <c r="B100" s="34" t="s">
        <v>143</v>
      </c>
      <c r="C100" s="34" t="s">
        <v>287</v>
      </c>
      <c r="D100" s="35">
        <f t="shared" si="8"/>
        <v>7000</v>
      </c>
      <c r="E100" s="35">
        <f t="shared" si="8"/>
        <v>7000</v>
      </c>
      <c r="F100" s="37">
        <f t="shared" si="9"/>
        <v>0</v>
      </c>
    </row>
    <row r="101" spans="1:6" ht="30" customHeight="1">
      <c r="A101" s="32" t="s">
        <v>237</v>
      </c>
      <c r="B101" s="34" t="s">
        <v>143</v>
      </c>
      <c r="C101" s="34" t="s">
        <v>288</v>
      </c>
      <c r="D101" s="35">
        <f t="shared" si="8"/>
        <v>7000</v>
      </c>
      <c r="E101" s="35">
        <f t="shared" si="8"/>
        <v>7000</v>
      </c>
      <c r="F101" s="37">
        <f t="shared" si="9"/>
        <v>0</v>
      </c>
    </row>
    <row r="102" spans="1:6" ht="32.25" customHeight="1">
      <c r="A102" s="32" t="s">
        <v>173</v>
      </c>
      <c r="B102" s="34" t="s">
        <v>143</v>
      </c>
      <c r="C102" s="34" t="s">
        <v>289</v>
      </c>
      <c r="D102" s="35">
        <f t="shared" si="8"/>
        <v>7000</v>
      </c>
      <c r="E102" s="35">
        <f t="shared" si="8"/>
        <v>7000</v>
      </c>
      <c r="F102" s="37">
        <f t="shared" si="9"/>
        <v>0</v>
      </c>
    </row>
    <row r="103" spans="1:6" ht="20.399999999999999" customHeight="1">
      <c r="A103" s="32" t="s">
        <v>175</v>
      </c>
      <c r="B103" s="33" t="s">
        <v>143</v>
      </c>
      <c r="C103" s="34" t="s">
        <v>290</v>
      </c>
      <c r="D103" s="35">
        <v>7000</v>
      </c>
      <c r="E103" s="35">
        <v>7000</v>
      </c>
      <c r="F103" s="37">
        <f t="shared" si="9"/>
        <v>0</v>
      </c>
    </row>
    <row r="104" spans="1:6" ht="18.75" customHeight="1">
      <c r="A104" s="57" t="s">
        <v>291</v>
      </c>
      <c r="B104" s="33" t="s">
        <v>143</v>
      </c>
      <c r="C104" s="58" t="s">
        <v>292</v>
      </c>
      <c r="D104" s="35">
        <f>D105+D125</f>
        <v>1439000</v>
      </c>
      <c r="E104" s="35">
        <f>E105+E125</f>
        <v>1233711.3799999999</v>
      </c>
      <c r="F104" s="30">
        <f t="shared" si="9"/>
        <v>205288.62000000011</v>
      </c>
    </row>
    <row r="105" spans="1:6" ht="19.5" customHeight="1">
      <c r="A105" s="57" t="s">
        <v>293</v>
      </c>
      <c r="B105" s="33" t="s">
        <v>143</v>
      </c>
      <c r="C105" s="34" t="s">
        <v>294</v>
      </c>
      <c r="D105" s="35">
        <f>D106</f>
        <v>1424000</v>
      </c>
      <c r="E105" s="35">
        <f>E106</f>
        <v>1218711.3799999999</v>
      </c>
      <c r="F105" s="30">
        <f t="shared" si="9"/>
        <v>205288.62000000011</v>
      </c>
    </row>
    <row r="106" spans="1:6" ht="30.75" customHeight="1">
      <c r="A106" s="32" t="s">
        <v>295</v>
      </c>
      <c r="B106" s="33" t="s">
        <v>143</v>
      </c>
      <c r="C106" s="34" t="s">
        <v>296</v>
      </c>
      <c r="D106" s="35">
        <f>D107+D120</f>
        <v>1424000</v>
      </c>
      <c r="E106" s="35">
        <f>E107+E120</f>
        <v>1218711.3799999999</v>
      </c>
      <c r="F106" s="30">
        <f>F107</f>
        <v>205288.62000000011</v>
      </c>
    </row>
    <row r="107" spans="1:6" ht="50.25" customHeight="1">
      <c r="A107" s="32" t="s">
        <v>297</v>
      </c>
      <c r="B107" s="33" t="s">
        <v>143</v>
      </c>
      <c r="C107" s="34" t="s">
        <v>298</v>
      </c>
      <c r="D107" s="35">
        <f>D108+D112+D116</f>
        <v>1404000</v>
      </c>
      <c r="E107" s="35">
        <f>E108+E112</f>
        <v>1198711.3799999999</v>
      </c>
      <c r="F107" s="30">
        <f>D107-E107</f>
        <v>205288.62000000011</v>
      </c>
    </row>
    <row r="108" spans="1:6" ht="90.75" customHeight="1">
      <c r="A108" s="43" t="s">
        <v>299</v>
      </c>
      <c r="B108" s="44" t="s">
        <v>143</v>
      </c>
      <c r="C108" s="45" t="s">
        <v>300</v>
      </c>
      <c r="D108" s="46">
        <f>D110</f>
        <v>1354000</v>
      </c>
      <c r="E108" s="46">
        <f>E110</f>
        <v>1149454.71</v>
      </c>
      <c r="F108" s="30">
        <f>F109</f>
        <v>204545.29000000004</v>
      </c>
    </row>
    <row r="109" spans="1:6" ht="34.5" customHeight="1">
      <c r="A109" s="47" t="s">
        <v>237</v>
      </c>
      <c r="B109" s="48" t="s">
        <v>143</v>
      </c>
      <c r="C109" s="49" t="s">
        <v>301</v>
      </c>
      <c r="D109" s="26">
        <f>D110</f>
        <v>1354000</v>
      </c>
      <c r="E109" s="26">
        <f>E110</f>
        <v>1149454.71</v>
      </c>
      <c r="F109" s="30">
        <f>F110</f>
        <v>204545.29000000004</v>
      </c>
    </row>
    <row r="110" spans="1:6" ht="33" customHeight="1">
      <c r="A110" s="47" t="s">
        <v>173</v>
      </c>
      <c r="B110" s="48" t="s">
        <v>143</v>
      </c>
      <c r="C110" s="49" t="s">
        <v>302</v>
      </c>
      <c r="D110" s="26">
        <f>D111</f>
        <v>1354000</v>
      </c>
      <c r="E110" s="26">
        <f>E111</f>
        <v>1149454.71</v>
      </c>
      <c r="F110" s="30">
        <f>F111</f>
        <v>204545.29000000004</v>
      </c>
    </row>
    <row r="111" spans="1:6" ht="18.600000000000001" customHeight="1">
      <c r="A111" s="27" t="s">
        <v>175</v>
      </c>
      <c r="B111" s="28" t="s">
        <v>143</v>
      </c>
      <c r="C111" s="29" t="s">
        <v>303</v>
      </c>
      <c r="D111" s="30">
        <v>1354000</v>
      </c>
      <c r="E111" s="64">
        <v>1149454.71</v>
      </c>
      <c r="F111" s="30">
        <f>D111-E111</f>
        <v>204545.29000000004</v>
      </c>
    </row>
    <row r="112" spans="1:6" ht="63.15" customHeight="1">
      <c r="A112" s="47" t="s">
        <v>304</v>
      </c>
      <c r="B112" s="48" t="s">
        <v>143</v>
      </c>
      <c r="C112" s="49" t="s">
        <v>305</v>
      </c>
      <c r="D112" s="26">
        <f>D114</f>
        <v>50000</v>
      </c>
      <c r="E112" s="26">
        <f>E114</f>
        <v>49256.67</v>
      </c>
      <c r="F112" s="26">
        <f>F114</f>
        <v>743.33000000000175</v>
      </c>
    </row>
    <row r="113" spans="1:6" ht="31.5" customHeight="1">
      <c r="A113" s="32" t="s">
        <v>306</v>
      </c>
      <c r="B113" s="33" t="s">
        <v>143</v>
      </c>
      <c r="C113" s="34" t="s">
        <v>307</v>
      </c>
      <c r="D113" s="35">
        <f t="shared" ref="D113:F114" si="10">D114</f>
        <v>50000</v>
      </c>
      <c r="E113" s="35">
        <f t="shared" si="10"/>
        <v>49256.67</v>
      </c>
      <c r="F113" s="37">
        <f t="shared" si="10"/>
        <v>743.33000000000175</v>
      </c>
    </row>
    <row r="114" spans="1:6" ht="35.25" customHeight="1">
      <c r="A114" s="32" t="s">
        <v>173</v>
      </c>
      <c r="B114" s="33" t="s">
        <v>143</v>
      </c>
      <c r="C114" s="34" t="s">
        <v>308</v>
      </c>
      <c r="D114" s="35">
        <f t="shared" si="10"/>
        <v>50000</v>
      </c>
      <c r="E114" s="35">
        <f t="shared" si="10"/>
        <v>49256.67</v>
      </c>
      <c r="F114" s="37">
        <f t="shared" si="10"/>
        <v>743.33000000000175</v>
      </c>
    </row>
    <row r="115" spans="1:6" ht="19.95" customHeight="1">
      <c r="A115" s="32" t="s">
        <v>240</v>
      </c>
      <c r="B115" s="33" t="s">
        <v>143</v>
      </c>
      <c r="C115" s="34" t="s">
        <v>309</v>
      </c>
      <c r="D115" s="35">
        <v>50000</v>
      </c>
      <c r="E115" s="35">
        <v>49256.67</v>
      </c>
      <c r="F115" s="37">
        <f>D115-E115</f>
        <v>743.33000000000175</v>
      </c>
    </row>
    <row r="116" spans="1:6" ht="4.6500000000000004" hidden="1" customHeight="1">
      <c r="A116" s="38" t="s">
        <v>310</v>
      </c>
      <c r="B116" s="33" t="s">
        <v>143</v>
      </c>
      <c r="C116" s="34" t="s">
        <v>311</v>
      </c>
      <c r="D116" s="35">
        <f>D118</f>
        <v>0</v>
      </c>
      <c r="E116" s="35" t="str">
        <f>E118</f>
        <v>-</v>
      </c>
      <c r="F116" s="37">
        <f>F118</f>
        <v>0</v>
      </c>
    </row>
    <row r="117" spans="1:6" ht="31.5" hidden="1" customHeight="1">
      <c r="A117" s="38" t="s">
        <v>171</v>
      </c>
      <c r="B117" s="33" t="s">
        <v>143</v>
      </c>
      <c r="C117" s="34" t="s">
        <v>312</v>
      </c>
      <c r="D117" s="35">
        <f t="shared" ref="D117:F118" si="11">D118</f>
        <v>0</v>
      </c>
      <c r="E117" s="35" t="str">
        <f t="shared" si="11"/>
        <v>-</v>
      </c>
      <c r="F117" s="37">
        <f t="shared" si="11"/>
        <v>0</v>
      </c>
    </row>
    <row r="118" spans="1:6" ht="29.25" hidden="1" customHeight="1">
      <c r="A118" s="32" t="s">
        <v>173</v>
      </c>
      <c r="B118" s="33" t="s">
        <v>143</v>
      </c>
      <c r="C118" s="34" t="s">
        <v>313</v>
      </c>
      <c r="D118" s="35">
        <f t="shared" si="11"/>
        <v>0</v>
      </c>
      <c r="E118" s="35" t="str">
        <f t="shared" si="11"/>
        <v>-</v>
      </c>
      <c r="F118" s="37">
        <f t="shared" si="11"/>
        <v>0</v>
      </c>
    </row>
    <row r="119" spans="1:6" ht="20.25" hidden="1" customHeight="1">
      <c r="A119" s="32" t="s">
        <v>240</v>
      </c>
      <c r="B119" s="33" t="s">
        <v>143</v>
      </c>
      <c r="C119" s="34" t="s">
        <v>314</v>
      </c>
      <c r="D119" s="35">
        <v>0</v>
      </c>
      <c r="E119" s="35" t="s">
        <v>46</v>
      </c>
      <c r="F119" s="37">
        <f>D119</f>
        <v>0</v>
      </c>
    </row>
    <row r="120" spans="1:6" ht="60.75" customHeight="1">
      <c r="A120" s="32" t="s">
        <v>315</v>
      </c>
      <c r="B120" s="33" t="s">
        <v>143</v>
      </c>
      <c r="C120" s="34" t="s">
        <v>316</v>
      </c>
      <c r="D120" s="35">
        <f>D121</f>
        <v>20000</v>
      </c>
      <c r="E120" s="35">
        <f>E121</f>
        <v>20000</v>
      </c>
      <c r="F120" s="42" t="str">
        <f>F121</f>
        <v>-</v>
      </c>
    </row>
    <row r="121" spans="1:6" ht="65.25" customHeight="1">
      <c r="A121" s="32" t="s">
        <v>317</v>
      </c>
      <c r="B121" s="33" t="s">
        <v>143</v>
      </c>
      <c r="C121" s="41" t="s">
        <v>318</v>
      </c>
      <c r="D121" s="35">
        <f>D123</f>
        <v>20000</v>
      </c>
      <c r="E121" s="35">
        <f t="shared" ref="E121:F123" si="12">E122</f>
        <v>20000</v>
      </c>
      <c r="F121" s="42" t="str">
        <f t="shared" si="12"/>
        <v>-</v>
      </c>
    </row>
    <row r="122" spans="1:6" ht="31.5" customHeight="1">
      <c r="A122" s="32" t="s">
        <v>237</v>
      </c>
      <c r="B122" s="33" t="s">
        <v>143</v>
      </c>
      <c r="C122" s="34" t="s">
        <v>319</v>
      </c>
      <c r="D122" s="35">
        <f>D123</f>
        <v>20000</v>
      </c>
      <c r="E122" s="35">
        <f t="shared" si="12"/>
        <v>20000</v>
      </c>
      <c r="F122" s="42" t="str">
        <f t="shared" si="12"/>
        <v>-</v>
      </c>
    </row>
    <row r="123" spans="1:6" ht="30.75" customHeight="1">
      <c r="A123" s="32" t="s">
        <v>173</v>
      </c>
      <c r="B123" s="33" t="s">
        <v>143</v>
      </c>
      <c r="C123" s="34" t="s">
        <v>320</v>
      </c>
      <c r="D123" s="35">
        <f>D124</f>
        <v>20000</v>
      </c>
      <c r="E123" s="35">
        <f t="shared" si="12"/>
        <v>20000</v>
      </c>
      <c r="F123" s="42" t="str">
        <f t="shared" si="12"/>
        <v>-</v>
      </c>
    </row>
    <row r="124" spans="1:6" ht="21" customHeight="1">
      <c r="A124" s="32" t="s">
        <v>240</v>
      </c>
      <c r="B124" s="33" t="s">
        <v>143</v>
      </c>
      <c r="C124" s="34" t="s">
        <v>321</v>
      </c>
      <c r="D124" s="35">
        <v>20000</v>
      </c>
      <c r="E124" s="35">
        <v>20000</v>
      </c>
      <c r="F124" s="42" t="s">
        <v>46</v>
      </c>
    </row>
    <row r="125" spans="1:6" ht="0.75" customHeight="1">
      <c r="A125" s="32" t="s">
        <v>322</v>
      </c>
      <c r="B125" s="33" t="s">
        <v>143</v>
      </c>
      <c r="C125" s="34" t="s">
        <v>323</v>
      </c>
      <c r="D125" s="35">
        <f t="shared" ref="D125:E127" si="13">D126</f>
        <v>15000</v>
      </c>
      <c r="E125" s="35">
        <f t="shared" si="13"/>
        <v>15000</v>
      </c>
      <c r="F125" s="37">
        <v>0</v>
      </c>
    </row>
    <row r="126" spans="1:6" ht="39.75" customHeight="1">
      <c r="A126" s="32" t="s">
        <v>177</v>
      </c>
      <c r="B126" s="33" t="s">
        <v>143</v>
      </c>
      <c r="C126" s="68" t="s">
        <v>324</v>
      </c>
      <c r="D126" s="69">
        <f t="shared" si="13"/>
        <v>15000</v>
      </c>
      <c r="E126" s="69">
        <f t="shared" si="13"/>
        <v>15000</v>
      </c>
      <c r="F126" s="42" t="s">
        <v>46</v>
      </c>
    </row>
    <row r="127" spans="1:6" ht="18.75" customHeight="1">
      <c r="A127" s="32" t="s">
        <v>179</v>
      </c>
      <c r="B127" s="33" t="s">
        <v>143</v>
      </c>
      <c r="C127" s="34" t="s">
        <v>325</v>
      </c>
      <c r="D127" s="35">
        <f t="shared" si="13"/>
        <v>15000</v>
      </c>
      <c r="E127" s="35">
        <f t="shared" si="13"/>
        <v>15000</v>
      </c>
      <c r="F127" s="42" t="s">
        <v>46</v>
      </c>
    </row>
    <row r="128" spans="1:6" ht="73.2" customHeight="1">
      <c r="A128" s="32" t="s">
        <v>326</v>
      </c>
      <c r="B128" s="33" t="s">
        <v>143</v>
      </c>
      <c r="C128" s="34" t="s">
        <v>327</v>
      </c>
      <c r="D128" s="35">
        <f>D130</f>
        <v>15000</v>
      </c>
      <c r="E128" s="35">
        <f>E130</f>
        <v>15000</v>
      </c>
      <c r="F128" s="42" t="s">
        <v>46</v>
      </c>
    </row>
    <row r="129" spans="1:6" ht="33.75" customHeight="1">
      <c r="A129" s="32" t="s">
        <v>237</v>
      </c>
      <c r="B129" s="33" t="s">
        <v>143</v>
      </c>
      <c r="C129" s="34" t="s">
        <v>328</v>
      </c>
      <c r="D129" s="35">
        <f>D130</f>
        <v>15000</v>
      </c>
      <c r="E129" s="35">
        <f>E130</f>
        <v>15000</v>
      </c>
      <c r="F129" s="42" t="s">
        <v>46</v>
      </c>
    </row>
    <row r="130" spans="1:6" ht="41.25" customHeight="1">
      <c r="A130" s="32" t="s">
        <v>173</v>
      </c>
      <c r="B130" s="33" t="s">
        <v>143</v>
      </c>
      <c r="C130" s="34" t="s">
        <v>329</v>
      </c>
      <c r="D130" s="35">
        <f>D131</f>
        <v>15000</v>
      </c>
      <c r="E130" s="35">
        <f>E131</f>
        <v>15000</v>
      </c>
      <c r="F130" s="42" t="s">
        <v>46</v>
      </c>
    </row>
    <row r="131" spans="1:6" ht="29.25" customHeight="1">
      <c r="A131" s="32" t="s">
        <v>175</v>
      </c>
      <c r="B131" s="33" t="s">
        <v>143</v>
      </c>
      <c r="C131" s="34" t="s">
        <v>330</v>
      </c>
      <c r="D131" s="35">
        <v>15000</v>
      </c>
      <c r="E131" s="35">
        <v>15000</v>
      </c>
      <c r="F131" s="42" t="s">
        <v>46</v>
      </c>
    </row>
    <row r="132" spans="1:6" ht="21.75" customHeight="1">
      <c r="A132" s="57" t="s">
        <v>331</v>
      </c>
      <c r="B132" s="33" t="s">
        <v>143</v>
      </c>
      <c r="C132" s="58" t="s">
        <v>332</v>
      </c>
      <c r="D132" s="35">
        <f>D133+D148</f>
        <v>5578900</v>
      </c>
      <c r="E132" s="35">
        <f>E133+E148</f>
        <v>5555738.6099999994</v>
      </c>
      <c r="F132" s="37">
        <f>D132-E132</f>
        <v>23161.390000000596</v>
      </c>
    </row>
    <row r="133" spans="1:6" ht="20.25" customHeight="1">
      <c r="A133" s="57" t="s">
        <v>333</v>
      </c>
      <c r="B133" s="33" t="s">
        <v>143</v>
      </c>
      <c r="C133" s="34" t="s">
        <v>334</v>
      </c>
      <c r="D133" s="35">
        <f t="shared" ref="D133:F134" si="14">D134</f>
        <v>4648900</v>
      </c>
      <c r="E133" s="35">
        <f t="shared" si="14"/>
        <v>4630970.5199999996</v>
      </c>
      <c r="F133" s="37">
        <f t="shared" si="14"/>
        <v>17929.480000000447</v>
      </c>
    </row>
    <row r="134" spans="1:6" ht="44.25" customHeight="1">
      <c r="A134" s="32" t="s">
        <v>335</v>
      </c>
      <c r="B134" s="33" t="s">
        <v>143</v>
      </c>
      <c r="C134" s="34" t="s">
        <v>336</v>
      </c>
      <c r="D134" s="35">
        <f t="shared" si="14"/>
        <v>4648900</v>
      </c>
      <c r="E134" s="35">
        <f t="shared" si="14"/>
        <v>4630970.5199999996</v>
      </c>
      <c r="F134" s="37">
        <f t="shared" si="14"/>
        <v>17929.480000000447</v>
      </c>
    </row>
    <row r="135" spans="1:6" ht="52.5" customHeight="1">
      <c r="A135" s="32" t="s">
        <v>337</v>
      </c>
      <c r="B135" s="33" t="s">
        <v>143</v>
      </c>
      <c r="C135" s="34" t="s">
        <v>338</v>
      </c>
      <c r="D135" s="35">
        <f>D136+D144+D140</f>
        <v>4648900</v>
      </c>
      <c r="E135" s="35">
        <f>E136+E144+E140</f>
        <v>4630970.5199999996</v>
      </c>
      <c r="F135" s="37">
        <f>D135-E135</f>
        <v>17929.480000000447</v>
      </c>
    </row>
    <row r="136" spans="1:6" ht="67.5" customHeight="1">
      <c r="A136" s="32" t="s">
        <v>339</v>
      </c>
      <c r="B136" s="33" t="s">
        <v>143</v>
      </c>
      <c r="C136" s="34" t="s">
        <v>340</v>
      </c>
      <c r="D136" s="35">
        <f>D138</f>
        <v>155400</v>
      </c>
      <c r="E136" s="35">
        <f>E138</f>
        <v>137670.51999999999</v>
      </c>
      <c r="F136" s="37">
        <f>F138</f>
        <v>17729.48000000001</v>
      </c>
    </row>
    <row r="137" spans="1:6" ht="31.5" customHeight="1">
      <c r="A137" s="32" t="s">
        <v>237</v>
      </c>
      <c r="B137" s="33" t="s">
        <v>143</v>
      </c>
      <c r="C137" s="34" t="s">
        <v>341</v>
      </c>
      <c r="D137" s="35">
        <f t="shared" ref="D137:F138" si="15">D138</f>
        <v>155400</v>
      </c>
      <c r="E137" s="35">
        <f t="shared" si="15"/>
        <v>137670.51999999999</v>
      </c>
      <c r="F137" s="37">
        <f t="shared" si="15"/>
        <v>17729.48000000001</v>
      </c>
    </row>
    <row r="138" spans="1:6" ht="32.25" customHeight="1">
      <c r="A138" s="32" t="s">
        <v>173</v>
      </c>
      <c r="B138" s="33" t="s">
        <v>143</v>
      </c>
      <c r="C138" s="34" t="s">
        <v>342</v>
      </c>
      <c r="D138" s="35">
        <f t="shared" si="15"/>
        <v>155400</v>
      </c>
      <c r="E138" s="35">
        <f t="shared" si="15"/>
        <v>137670.51999999999</v>
      </c>
      <c r="F138" s="37">
        <f t="shared" si="15"/>
        <v>17729.48000000001</v>
      </c>
    </row>
    <row r="139" spans="1:6" ht="19.2" customHeight="1">
      <c r="A139" s="32" t="s">
        <v>175</v>
      </c>
      <c r="B139" s="33" t="s">
        <v>143</v>
      </c>
      <c r="C139" s="34" t="s">
        <v>343</v>
      </c>
      <c r="D139" s="35">
        <v>155400</v>
      </c>
      <c r="E139" s="35">
        <v>137670.51999999999</v>
      </c>
      <c r="F139" s="37">
        <f>D139-E139</f>
        <v>17729.48000000001</v>
      </c>
    </row>
    <row r="140" spans="1:6" ht="86.85" customHeight="1">
      <c r="A140" s="70" t="s">
        <v>344</v>
      </c>
      <c r="B140" s="33" t="s">
        <v>143</v>
      </c>
      <c r="C140" s="34" t="s">
        <v>345</v>
      </c>
      <c r="D140" s="35">
        <f t="shared" ref="D140:E142" si="16">D141</f>
        <v>1643300</v>
      </c>
      <c r="E140" s="35">
        <f t="shared" si="16"/>
        <v>1643300</v>
      </c>
      <c r="F140" s="42" t="s">
        <v>46</v>
      </c>
    </row>
    <row r="141" spans="1:6" ht="19.2" customHeight="1">
      <c r="A141" s="32" t="s">
        <v>237</v>
      </c>
      <c r="B141" s="33" t="s">
        <v>143</v>
      </c>
      <c r="C141" s="34" t="s">
        <v>346</v>
      </c>
      <c r="D141" s="35">
        <f t="shared" si="16"/>
        <v>1643300</v>
      </c>
      <c r="E141" s="35">
        <f t="shared" si="16"/>
        <v>1643300</v>
      </c>
      <c r="F141" s="42" t="s">
        <v>46</v>
      </c>
    </row>
    <row r="142" spans="1:6" ht="19.2" customHeight="1">
      <c r="A142" s="32" t="s">
        <v>173</v>
      </c>
      <c r="B142" s="33" t="s">
        <v>143</v>
      </c>
      <c r="C142" s="34" t="s">
        <v>347</v>
      </c>
      <c r="D142" s="35">
        <f t="shared" si="16"/>
        <v>1643300</v>
      </c>
      <c r="E142" s="35">
        <f t="shared" si="16"/>
        <v>1643300</v>
      </c>
      <c r="F142" s="42" t="s">
        <v>46</v>
      </c>
    </row>
    <row r="143" spans="1:6" ht="19.2" customHeight="1">
      <c r="A143" s="32" t="s">
        <v>240</v>
      </c>
      <c r="B143" s="33" t="s">
        <v>143</v>
      </c>
      <c r="C143" s="34" t="s">
        <v>348</v>
      </c>
      <c r="D143" s="35">
        <v>1643300</v>
      </c>
      <c r="E143" s="35">
        <v>1643300</v>
      </c>
      <c r="F143" s="42" t="s">
        <v>46</v>
      </c>
    </row>
    <row r="144" spans="1:6" ht="77.25" customHeight="1">
      <c r="A144" s="32" t="s">
        <v>349</v>
      </c>
      <c r="B144" s="33" t="s">
        <v>143</v>
      </c>
      <c r="C144" s="34" t="s">
        <v>350</v>
      </c>
      <c r="D144" s="35">
        <f t="shared" ref="D144:F146" si="17">D145</f>
        <v>2850200</v>
      </c>
      <c r="E144" s="35">
        <f t="shared" si="17"/>
        <v>2850000</v>
      </c>
      <c r="F144" s="37">
        <f t="shared" si="17"/>
        <v>200</v>
      </c>
    </row>
    <row r="145" spans="1:6" ht="32.25" customHeight="1">
      <c r="A145" s="32" t="s">
        <v>237</v>
      </c>
      <c r="B145" s="33" t="s">
        <v>143</v>
      </c>
      <c r="C145" s="34" t="s">
        <v>351</v>
      </c>
      <c r="D145" s="35">
        <f t="shared" si="17"/>
        <v>2850200</v>
      </c>
      <c r="E145" s="35">
        <f t="shared" si="17"/>
        <v>2850000</v>
      </c>
      <c r="F145" s="37">
        <f t="shared" si="17"/>
        <v>200</v>
      </c>
    </row>
    <row r="146" spans="1:6" ht="36" customHeight="1">
      <c r="A146" s="32" t="s">
        <v>173</v>
      </c>
      <c r="B146" s="33" t="s">
        <v>143</v>
      </c>
      <c r="C146" s="34" t="s">
        <v>352</v>
      </c>
      <c r="D146" s="35">
        <f t="shared" si="17"/>
        <v>2850200</v>
      </c>
      <c r="E146" s="35">
        <f t="shared" si="17"/>
        <v>2850000</v>
      </c>
      <c r="F146" s="37">
        <f t="shared" si="17"/>
        <v>200</v>
      </c>
    </row>
    <row r="147" spans="1:6" ht="21" customHeight="1">
      <c r="A147" s="32" t="s">
        <v>240</v>
      </c>
      <c r="B147" s="33" t="s">
        <v>143</v>
      </c>
      <c r="C147" s="34" t="s">
        <v>353</v>
      </c>
      <c r="D147" s="35">
        <v>2850200</v>
      </c>
      <c r="E147" s="35">
        <v>2850000</v>
      </c>
      <c r="F147" s="37">
        <f t="shared" ref="F147:F154" si="18">D147-E147</f>
        <v>200</v>
      </c>
    </row>
    <row r="148" spans="1:6" ht="17.25" customHeight="1">
      <c r="A148" s="57" t="s">
        <v>354</v>
      </c>
      <c r="B148" s="33" t="s">
        <v>143</v>
      </c>
      <c r="C148" s="58" t="s">
        <v>355</v>
      </c>
      <c r="D148" s="35">
        <f>D149</f>
        <v>930000</v>
      </c>
      <c r="E148" s="35">
        <f>E149</f>
        <v>924768.09</v>
      </c>
      <c r="F148" s="37">
        <f t="shared" si="18"/>
        <v>5231.9100000000326</v>
      </c>
    </row>
    <row r="149" spans="1:6" ht="42" customHeight="1">
      <c r="A149" s="32" t="s">
        <v>335</v>
      </c>
      <c r="B149" s="33" t="s">
        <v>143</v>
      </c>
      <c r="C149" s="34" t="s">
        <v>356</v>
      </c>
      <c r="D149" s="35">
        <f>D150</f>
        <v>930000</v>
      </c>
      <c r="E149" s="35">
        <f>E150</f>
        <v>924768.09</v>
      </c>
      <c r="F149" s="37">
        <f t="shared" si="18"/>
        <v>5231.9100000000326</v>
      </c>
    </row>
    <row r="150" spans="1:6" ht="66.75" customHeight="1">
      <c r="A150" s="32" t="s">
        <v>357</v>
      </c>
      <c r="B150" s="33" t="s">
        <v>143</v>
      </c>
      <c r="C150" s="34" t="s">
        <v>358</v>
      </c>
      <c r="D150" s="35">
        <f>D151+D155+D159</f>
        <v>930000</v>
      </c>
      <c r="E150" s="35">
        <f>E151+E155+E159</f>
        <v>924768.09</v>
      </c>
      <c r="F150" s="37">
        <f t="shared" si="18"/>
        <v>5231.9100000000326</v>
      </c>
    </row>
    <row r="151" spans="1:6" ht="86.4" customHeight="1">
      <c r="A151" s="32" t="s">
        <v>359</v>
      </c>
      <c r="B151" s="33" t="s">
        <v>143</v>
      </c>
      <c r="C151" s="34" t="s">
        <v>360</v>
      </c>
      <c r="D151" s="35">
        <f>D153</f>
        <v>40000</v>
      </c>
      <c r="E151" s="35">
        <f>E153</f>
        <v>39996</v>
      </c>
      <c r="F151" s="37">
        <f t="shared" si="18"/>
        <v>4</v>
      </c>
    </row>
    <row r="152" spans="1:6" ht="30" customHeight="1">
      <c r="A152" s="32" t="s">
        <v>237</v>
      </c>
      <c r="B152" s="33" t="s">
        <v>143</v>
      </c>
      <c r="C152" s="34" t="s">
        <v>361</v>
      </c>
      <c r="D152" s="35">
        <f>D153</f>
        <v>40000</v>
      </c>
      <c r="E152" s="35">
        <f>E153</f>
        <v>39996</v>
      </c>
      <c r="F152" s="37">
        <f t="shared" si="18"/>
        <v>4</v>
      </c>
    </row>
    <row r="153" spans="1:6" ht="32.25" customHeight="1">
      <c r="A153" s="32" t="s">
        <v>173</v>
      </c>
      <c r="B153" s="33" t="s">
        <v>143</v>
      </c>
      <c r="C153" s="34" t="s">
        <v>362</v>
      </c>
      <c r="D153" s="35">
        <f>D154</f>
        <v>40000</v>
      </c>
      <c r="E153" s="35">
        <f>E154</f>
        <v>39996</v>
      </c>
      <c r="F153" s="37">
        <f t="shared" si="18"/>
        <v>4</v>
      </c>
    </row>
    <row r="154" spans="1:6" ht="19.95" customHeight="1">
      <c r="A154" s="32" t="s">
        <v>175</v>
      </c>
      <c r="B154" s="33" t="s">
        <v>143</v>
      </c>
      <c r="C154" s="34" t="s">
        <v>363</v>
      </c>
      <c r="D154" s="35">
        <v>40000</v>
      </c>
      <c r="E154" s="35">
        <v>39996</v>
      </c>
      <c r="F154" s="37">
        <f t="shared" si="18"/>
        <v>4</v>
      </c>
    </row>
    <row r="155" spans="1:6" ht="89.25" customHeight="1">
      <c r="A155" s="32" t="s">
        <v>364</v>
      </c>
      <c r="B155" s="33" t="s">
        <v>143</v>
      </c>
      <c r="C155" s="34" t="s">
        <v>365</v>
      </c>
      <c r="D155" s="35">
        <f>D157</f>
        <v>59400</v>
      </c>
      <c r="E155" s="35">
        <f>E157</f>
        <v>58675.4</v>
      </c>
      <c r="F155" s="37">
        <f>F156</f>
        <v>724.59999999999854</v>
      </c>
    </row>
    <row r="156" spans="1:6" ht="34.200000000000003" customHeight="1">
      <c r="A156" s="32" t="s">
        <v>171</v>
      </c>
      <c r="B156" s="34" t="s">
        <v>143</v>
      </c>
      <c r="C156" s="34" t="s">
        <v>366</v>
      </c>
      <c r="D156" s="35">
        <f>D157</f>
        <v>59400</v>
      </c>
      <c r="E156" s="35">
        <f>E157</f>
        <v>58675.4</v>
      </c>
      <c r="F156" s="37">
        <f>F157</f>
        <v>724.59999999999854</v>
      </c>
    </row>
    <row r="157" spans="1:6" ht="35.25" customHeight="1">
      <c r="A157" s="32" t="s">
        <v>173</v>
      </c>
      <c r="B157" s="34" t="s">
        <v>143</v>
      </c>
      <c r="C157" s="34" t="s">
        <v>367</v>
      </c>
      <c r="D157" s="35">
        <f>D158</f>
        <v>59400</v>
      </c>
      <c r="E157" s="35">
        <f>E158</f>
        <v>58675.4</v>
      </c>
      <c r="F157" s="37">
        <f>F158</f>
        <v>724.59999999999854</v>
      </c>
    </row>
    <row r="158" spans="1:6" ht="19.95" customHeight="1">
      <c r="A158" s="32" t="s">
        <v>175</v>
      </c>
      <c r="B158" s="34" t="s">
        <v>143</v>
      </c>
      <c r="C158" s="34" t="s">
        <v>368</v>
      </c>
      <c r="D158" s="35">
        <v>59400</v>
      </c>
      <c r="E158" s="35">
        <v>58675.4</v>
      </c>
      <c r="F158" s="37">
        <f>D158-E158</f>
        <v>724.59999999999854</v>
      </c>
    </row>
    <row r="159" spans="1:6" ht="81" customHeight="1">
      <c r="A159" s="32" t="s">
        <v>369</v>
      </c>
      <c r="B159" s="33" t="s">
        <v>143</v>
      </c>
      <c r="C159" s="34" t="s">
        <v>370</v>
      </c>
      <c r="D159" s="35">
        <f>D161</f>
        <v>830600</v>
      </c>
      <c r="E159" s="35">
        <f>E161</f>
        <v>826096.69</v>
      </c>
      <c r="F159" s="37">
        <f>D159-E159</f>
        <v>4503.3100000000559</v>
      </c>
    </row>
    <row r="160" spans="1:6" ht="30.75" customHeight="1">
      <c r="A160" s="32" t="s">
        <v>237</v>
      </c>
      <c r="B160" s="33" t="s">
        <v>143</v>
      </c>
      <c r="C160" s="34" t="s">
        <v>371</v>
      </c>
      <c r="D160" s="35">
        <f>D161</f>
        <v>830600</v>
      </c>
      <c r="E160" s="35">
        <f>E161</f>
        <v>826096.69</v>
      </c>
      <c r="F160" s="37">
        <f>D160-E160</f>
        <v>4503.3100000000559</v>
      </c>
    </row>
    <row r="161" spans="1:6" ht="32.25" customHeight="1">
      <c r="A161" s="32" t="s">
        <v>173</v>
      </c>
      <c r="B161" s="33" t="s">
        <v>143</v>
      </c>
      <c r="C161" s="34" t="s">
        <v>372</v>
      </c>
      <c r="D161" s="35">
        <f>D162</f>
        <v>830600</v>
      </c>
      <c r="E161" s="35">
        <f>E162</f>
        <v>826096.69</v>
      </c>
      <c r="F161" s="37">
        <f>D161-E161</f>
        <v>4503.3100000000559</v>
      </c>
    </row>
    <row r="162" spans="1:6" ht="20.399999999999999" customHeight="1">
      <c r="A162" s="32" t="s">
        <v>175</v>
      </c>
      <c r="B162" s="33" t="s">
        <v>143</v>
      </c>
      <c r="C162" s="34" t="s">
        <v>373</v>
      </c>
      <c r="D162" s="36">
        <v>830600</v>
      </c>
      <c r="E162" s="35">
        <v>826096.69</v>
      </c>
      <c r="F162" s="37">
        <f>D162-E162</f>
        <v>4503.3100000000559</v>
      </c>
    </row>
    <row r="163" spans="1:6" ht="16.5" customHeight="1">
      <c r="A163" s="57" t="s">
        <v>374</v>
      </c>
      <c r="B163" s="33" t="s">
        <v>143</v>
      </c>
      <c r="C163" s="58" t="s">
        <v>375</v>
      </c>
      <c r="D163" s="35">
        <f t="shared" ref="D163:E166" si="19">D164</f>
        <v>7000</v>
      </c>
      <c r="E163" s="35">
        <f t="shared" si="19"/>
        <v>7000</v>
      </c>
      <c r="F163" s="42" t="s">
        <v>46</v>
      </c>
    </row>
    <row r="164" spans="1:6" ht="34.200000000000003" customHeight="1">
      <c r="A164" s="43" t="s">
        <v>376</v>
      </c>
      <c r="B164" s="44" t="s">
        <v>143</v>
      </c>
      <c r="C164" s="45" t="s">
        <v>377</v>
      </c>
      <c r="D164" s="46">
        <f t="shared" si="19"/>
        <v>7000</v>
      </c>
      <c r="E164" s="46">
        <f t="shared" si="19"/>
        <v>7000</v>
      </c>
      <c r="F164" s="42" t="s">
        <v>46</v>
      </c>
    </row>
    <row r="165" spans="1:6" ht="31.5" customHeight="1">
      <c r="A165" s="47" t="s">
        <v>212</v>
      </c>
      <c r="B165" s="48" t="s">
        <v>143</v>
      </c>
      <c r="C165" s="49" t="s">
        <v>378</v>
      </c>
      <c r="D165" s="26">
        <f t="shared" si="19"/>
        <v>7000</v>
      </c>
      <c r="E165" s="26">
        <f t="shared" si="19"/>
        <v>7000</v>
      </c>
      <c r="F165" s="42" t="s">
        <v>46</v>
      </c>
    </row>
    <row r="166" spans="1:6" ht="69" customHeight="1">
      <c r="A166" s="47" t="s">
        <v>214</v>
      </c>
      <c r="B166" s="48">
        <v>200</v>
      </c>
      <c r="C166" s="49" t="s">
        <v>379</v>
      </c>
      <c r="D166" s="26">
        <f t="shared" si="19"/>
        <v>7000</v>
      </c>
      <c r="E166" s="26">
        <f t="shared" si="19"/>
        <v>7000</v>
      </c>
      <c r="F166" s="42" t="s">
        <v>46</v>
      </c>
    </row>
    <row r="167" spans="1:6" ht="88.2" customHeight="1">
      <c r="A167" s="27" t="s">
        <v>380</v>
      </c>
      <c r="B167" s="28">
        <v>200</v>
      </c>
      <c r="C167" s="29" t="s">
        <v>381</v>
      </c>
      <c r="D167" s="30">
        <f>D169</f>
        <v>7000</v>
      </c>
      <c r="E167" s="64">
        <f>E169</f>
        <v>7000</v>
      </c>
      <c r="F167" s="42" t="s">
        <v>46</v>
      </c>
    </row>
    <row r="168" spans="1:6" ht="32.25" customHeight="1">
      <c r="A168" s="47" t="s">
        <v>237</v>
      </c>
      <c r="B168" s="48" t="s">
        <v>143</v>
      </c>
      <c r="C168" s="49" t="s">
        <v>382</v>
      </c>
      <c r="D168" s="26">
        <f>D169</f>
        <v>7000</v>
      </c>
      <c r="E168" s="26">
        <f>E169</f>
        <v>7000</v>
      </c>
      <c r="F168" s="42" t="s">
        <v>46</v>
      </c>
    </row>
    <row r="169" spans="1:6" ht="27" customHeight="1">
      <c r="A169" s="32" t="s">
        <v>173</v>
      </c>
      <c r="B169" s="33" t="s">
        <v>143</v>
      </c>
      <c r="C169" s="34" t="s">
        <v>383</v>
      </c>
      <c r="D169" s="35">
        <f>D170</f>
        <v>7000</v>
      </c>
      <c r="E169" s="35">
        <f>E170</f>
        <v>7000</v>
      </c>
      <c r="F169" s="42" t="s">
        <v>46</v>
      </c>
    </row>
    <row r="170" spans="1:6" ht="21.6" customHeight="1">
      <c r="A170" s="32" t="s">
        <v>175</v>
      </c>
      <c r="B170" s="33" t="s">
        <v>143</v>
      </c>
      <c r="C170" s="34" t="s">
        <v>384</v>
      </c>
      <c r="D170" s="35">
        <v>7000</v>
      </c>
      <c r="E170" s="35">
        <v>7000</v>
      </c>
      <c r="F170" s="42" t="s">
        <v>46</v>
      </c>
    </row>
    <row r="171" spans="1:6" ht="18.75" customHeight="1">
      <c r="A171" s="57" t="s">
        <v>385</v>
      </c>
      <c r="B171" s="33" t="s">
        <v>143</v>
      </c>
      <c r="C171" s="58" t="s">
        <v>386</v>
      </c>
      <c r="D171" s="35">
        <f>D172</f>
        <v>2921625</v>
      </c>
      <c r="E171" s="35">
        <f>E172</f>
        <v>2633351.8430000003</v>
      </c>
      <c r="F171" s="37">
        <f>D171-E171</f>
        <v>288273.15699999966</v>
      </c>
    </row>
    <row r="172" spans="1:6" ht="18" customHeight="1">
      <c r="A172" s="60" t="s">
        <v>387</v>
      </c>
      <c r="B172" s="33" t="s">
        <v>143</v>
      </c>
      <c r="C172" s="34" t="s">
        <v>388</v>
      </c>
      <c r="D172" s="35">
        <f>D173+D186+D195</f>
        <v>2921625</v>
      </c>
      <c r="E172" s="35">
        <f>E173+E195</f>
        <v>2633351.8430000003</v>
      </c>
      <c r="F172" s="37">
        <f>D172-E172</f>
        <v>288273.15699999966</v>
      </c>
    </row>
    <row r="173" spans="1:6" ht="27" customHeight="1">
      <c r="A173" s="38" t="s">
        <v>389</v>
      </c>
      <c r="B173" s="33" t="s">
        <v>143</v>
      </c>
      <c r="C173" s="34" t="s">
        <v>390</v>
      </c>
      <c r="D173" s="35">
        <f>D174</f>
        <v>2421625</v>
      </c>
      <c r="E173" s="35">
        <f>E174</f>
        <v>2133351.8430000003</v>
      </c>
      <c r="F173" s="37">
        <f>D173-E173</f>
        <v>288273.15699999966</v>
      </c>
    </row>
    <row r="174" spans="1:6" ht="42" customHeight="1">
      <c r="A174" s="32" t="s">
        <v>391</v>
      </c>
      <c r="B174" s="33" t="s">
        <v>143</v>
      </c>
      <c r="C174" s="34" t="s">
        <v>392</v>
      </c>
      <c r="D174" s="35">
        <f>D178+D188+D192</f>
        <v>2421625</v>
      </c>
      <c r="E174" s="35">
        <f>E178+E188+E192</f>
        <v>2133351.8430000003</v>
      </c>
      <c r="F174" s="37">
        <f>D174-E174</f>
        <v>288273.15699999966</v>
      </c>
    </row>
    <row r="175" spans="1:6" ht="42" hidden="1" customHeight="1">
      <c r="A175" s="23" t="s">
        <v>171</v>
      </c>
      <c r="B175" s="71" t="s">
        <v>143</v>
      </c>
      <c r="C175" s="72" t="s">
        <v>393</v>
      </c>
      <c r="D175" s="73">
        <v>604525</v>
      </c>
      <c r="E175" s="74" t="s">
        <v>46</v>
      </c>
      <c r="F175" s="75">
        <f>IF(OR(D175="-",IF(E175="-",0,E175)&gt;=IF(D175="-",0,D175)),"-",IF(D175="-",0,D175)-IF(E175="-",0,E175))</f>
        <v>604525</v>
      </c>
    </row>
    <row r="176" spans="1:6" ht="42" hidden="1" customHeight="1">
      <c r="A176" s="23" t="s">
        <v>173</v>
      </c>
      <c r="B176" s="71" t="s">
        <v>143</v>
      </c>
      <c r="C176" s="72" t="s">
        <v>394</v>
      </c>
      <c r="D176" s="73">
        <v>604525</v>
      </c>
      <c r="E176" s="74" t="s">
        <v>46</v>
      </c>
      <c r="F176" s="75">
        <f>IF(OR(D176="-",IF(E176="-",0,E176)&gt;=IF(D176="-",0,D176)),"-",IF(D176="-",0,D176)-IF(E176="-",0,E176))</f>
        <v>604525</v>
      </c>
    </row>
    <row r="177" spans="1:6" ht="42" hidden="1" customHeight="1">
      <c r="A177" s="23" t="s">
        <v>279</v>
      </c>
      <c r="B177" s="71" t="s">
        <v>143</v>
      </c>
      <c r="C177" s="72" t="s">
        <v>395</v>
      </c>
      <c r="D177" s="73">
        <v>604525</v>
      </c>
      <c r="E177" s="74" t="s">
        <v>46</v>
      </c>
      <c r="F177" s="75">
        <f>IF(OR(D177="-",IF(E177="-",0,E177)&gt;=IF(D177="-",0,D177)),"-",IF(D177="-",0,D177)-IF(E177="-",0,E177))</f>
        <v>604525</v>
      </c>
    </row>
    <row r="178" spans="1:6" ht="63.75" customHeight="1">
      <c r="A178" s="32" t="s">
        <v>396</v>
      </c>
      <c r="B178" s="33" t="s">
        <v>143</v>
      </c>
      <c r="C178" s="34" t="s">
        <v>397</v>
      </c>
      <c r="D178" s="35">
        <f>D180</f>
        <v>1808100</v>
      </c>
      <c r="E178" s="35">
        <f>E180</f>
        <v>1808100</v>
      </c>
      <c r="F178" s="42" t="s">
        <v>46</v>
      </c>
    </row>
    <row r="179" spans="1:6" ht="32.25" customHeight="1">
      <c r="A179" s="32" t="s">
        <v>398</v>
      </c>
      <c r="B179" s="33" t="s">
        <v>143</v>
      </c>
      <c r="C179" s="34" t="s">
        <v>399</v>
      </c>
      <c r="D179" s="35">
        <f>D180</f>
        <v>1808100</v>
      </c>
      <c r="E179" s="35">
        <f>E180</f>
        <v>1808100</v>
      </c>
      <c r="F179" s="42" t="s">
        <v>46</v>
      </c>
    </row>
    <row r="180" spans="1:6" ht="21" customHeight="1">
      <c r="A180" s="32" t="s">
        <v>400</v>
      </c>
      <c r="B180" s="33" t="s">
        <v>143</v>
      </c>
      <c r="C180" s="41" t="s">
        <v>401</v>
      </c>
      <c r="D180" s="35">
        <f>D181</f>
        <v>1808100</v>
      </c>
      <c r="E180" s="35">
        <f>E181</f>
        <v>1808100</v>
      </c>
      <c r="F180" s="42" t="s">
        <v>46</v>
      </c>
    </row>
    <row r="181" spans="1:6" ht="50.25" customHeight="1">
      <c r="A181" s="32" t="s">
        <v>402</v>
      </c>
      <c r="B181" s="33" t="s">
        <v>143</v>
      </c>
      <c r="C181" s="34" t="s">
        <v>403</v>
      </c>
      <c r="D181" s="35">
        <v>1808100</v>
      </c>
      <c r="E181" s="35">
        <v>1808100</v>
      </c>
      <c r="F181" s="42" t="s">
        <v>46</v>
      </c>
    </row>
    <row r="182" spans="1:6" ht="48.75" hidden="1" customHeight="1">
      <c r="A182" s="32" t="s">
        <v>404</v>
      </c>
      <c r="B182" s="33">
        <v>200</v>
      </c>
      <c r="C182" s="34" t="s">
        <v>405</v>
      </c>
      <c r="D182" s="35">
        <f>D183</f>
        <v>0</v>
      </c>
      <c r="E182" s="35">
        <f>E184</f>
        <v>0</v>
      </c>
      <c r="F182" s="37">
        <f t="shared" ref="F182:F185" si="20">D182-E182</f>
        <v>0</v>
      </c>
    </row>
    <row r="183" spans="1:6" ht="29.25" hidden="1" customHeight="1">
      <c r="A183" s="32" t="s">
        <v>398</v>
      </c>
      <c r="B183" s="33" t="s">
        <v>143</v>
      </c>
      <c r="C183" s="34" t="s">
        <v>406</v>
      </c>
      <c r="D183" s="35">
        <f>D184</f>
        <v>0</v>
      </c>
      <c r="E183" s="35">
        <f>E184</f>
        <v>0</v>
      </c>
      <c r="F183" s="37">
        <f t="shared" si="20"/>
        <v>0</v>
      </c>
    </row>
    <row r="184" spans="1:6" ht="19.5" hidden="1" customHeight="1">
      <c r="A184" s="32" t="s">
        <v>400</v>
      </c>
      <c r="B184" s="33">
        <v>200</v>
      </c>
      <c r="C184" s="34" t="s">
        <v>407</v>
      </c>
      <c r="D184" s="35">
        <f>D185</f>
        <v>0</v>
      </c>
      <c r="E184" s="35">
        <f>E185</f>
        <v>0</v>
      </c>
      <c r="F184" s="37">
        <f t="shared" si="20"/>
        <v>0</v>
      </c>
    </row>
    <row r="185" spans="1:6" ht="31.5" hidden="1" customHeight="1">
      <c r="A185" s="32" t="s">
        <v>408</v>
      </c>
      <c r="B185" s="33">
        <v>200</v>
      </c>
      <c r="C185" s="34" t="s">
        <v>409</v>
      </c>
      <c r="D185" s="35">
        <v>0</v>
      </c>
      <c r="E185" s="35">
        <v>0</v>
      </c>
      <c r="F185" s="37">
        <f t="shared" si="20"/>
        <v>0</v>
      </c>
    </row>
    <row r="186" spans="1:6" ht="16.5" hidden="1" customHeight="1">
      <c r="A186" s="32" t="s">
        <v>177</v>
      </c>
      <c r="B186" s="33">
        <v>200</v>
      </c>
      <c r="C186" s="34" t="s">
        <v>410</v>
      </c>
      <c r="D186" s="35">
        <f>D187</f>
        <v>0</v>
      </c>
      <c r="E186" s="35">
        <f>E187</f>
        <v>5698.8429999999998</v>
      </c>
      <c r="F186" s="37"/>
    </row>
    <row r="187" spans="1:6" ht="22.2" hidden="1" customHeight="1">
      <c r="A187" s="76" t="s">
        <v>179</v>
      </c>
      <c r="B187" s="33">
        <v>200</v>
      </c>
      <c r="C187" s="58" t="s">
        <v>392</v>
      </c>
      <c r="D187" s="35">
        <v>0</v>
      </c>
      <c r="E187" s="39">
        <f>E188</f>
        <v>5698.8429999999998</v>
      </c>
      <c r="F187" s="42" t="s">
        <v>46</v>
      </c>
    </row>
    <row r="188" spans="1:6" ht="78" customHeight="1">
      <c r="A188" s="77" t="s">
        <v>411</v>
      </c>
      <c r="B188" s="33">
        <v>200</v>
      </c>
      <c r="C188" s="34" t="s">
        <v>412</v>
      </c>
      <c r="D188" s="35">
        <f>D189</f>
        <v>9000</v>
      </c>
      <c r="E188" s="35">
        <f>E189</f>
        <v>5698.8429999999998</v>
      </c>
      <c r="F188" s="37">
        <f>F189</f>
        <v>3301.1570000000002</v>
      </c>
    </row>
    <row r="189" spans="1:6" ht="27.15" customHeight="1">
      <c r="A189" s="32" t="s">
        <v>237</v>
      </c>
      <c r="B189" s="33">
        <v>200</v>
      </c>
      <c r="C189" s="34" t="s">
        <v>413</v>
      </c>
      <c r="D189" s="35">
        <f>D190</f>
        <v>9000</v>
      </c>
      <c r="E189" s="35">
        <f>E190</f>
        <v>5698.8429999999998</v>
      </c>
      <c r="F189" s="37">
        <f>F190</f>
        <v>3301.1570000000002</v>
      </c>
    </row>
    <row r="190" spans="1:6" ht="21.15" customHeight="1">
      <c r="A190" s="32" t="s">
        <v>173</v>
      </c>
      <c r="B190" s="33">
        <v>200</v>
      </c>
      <c r="C190" s="34" t="s">
        <v>414</v>
      </c>
      <c r="D190" s="35">
        <f>D191</f>
        <v>9000</v>
      </c>
      <c r="E190" s="35">
        <f>E191</f>
        <v>5698.8429999999998</v>
      </c>
      <c r="F190" s="37">
        <f>F191</f>
        <v>3301.1570000000002</v>
      </c>
    </row>
    <row r="191" spans="1:6" ht="27.6" customHeight="1">
      <c r="A191" s="32" t="s">
        <v>175</v>
      </c>
      <c r="B191" s="33">
        <v>200</v>
      </c>
      <c r="C191" s="34" t="s">
        <v>415</v>
      </c>
      <c r="D191" s="35">
        <v>9000</v>
      </c>
      <c r="E191" s="35">
        <v>5698.8429999999998</v>
      </c>
      <c r="F191" s="37">
        <f>D191-E191</f>
        <v>3301.1570000000002</v>
      </c>
    </row>
    <row r="192" spans="1:6" ht="28.5" customHeight="1">
      <c r="A192" s="23" t="s">
        <v>171</v>
      </c>
      <c r="B192" s="71" t="s">
        <v>143</v>
      </c>
      <c r="C192" s="25" t="s">
        <v>416</v>
      </c>
      <c r="D192" s="26">
        <v>604525</v>
      </c>
      <c r="E192" s="78">
        <f>E193</f>
        <v>319553</v>
      </c>
      <c r="F192" s="75">
        <f>IF(OR(D192="-",IF(E192="-",0,E192)&gt;=IF(D192="-",0,D192)),"-",IF(D192="-",0,D192)-IF(E192="-",0,E192))</f>
        <v>284972</v>
      </c>
    </row>
    <row r="193" spans="1:6" ht="27.75" customHeight="1">
      <c r="A193" s="23" t="s">
        <v>173</v>
      </c>
      <c r="B193" s="71" t="s">
        <v>143</v>
      </c>
      <c r="C193" s="25" t="s">
        <v>417</v>
      </c>
      <c r="D193" s="26">
        <v>604525</v>
      </c>
      <c r="E193" s="78">
        <f>E194</f>
        <v>319553</v>
      </c>
      <c r="F193" s="75">
        <f>IF(OR(D193="-",IF(E193="-",0,E193)&gt;=IF(D193="-",0,D193)),"-",IF(D193="-",0,D193)-IF(E193="-",0,E193))</f>
        <v>284972</v>
      </c>
    </row>
    <row r="194" spans="1:6" ht="30" customHeight="1">
      <c r="A194" s="23" t="s">
        <v>175</v>
      </c>
      <c r="B194" s="71" t="s">
        <v>143</v>
      </c>
      <c r="C194" s="25" t="s">
        <v>418</v>
      </c>
      <c r="D194" s="26">
        <v>604525</v>
      </c>
      <c r="E194" s="78">
        <v>319553</v>
      </c>
      <c r="F194" s="75">
        <f>IF(OR(D194="-",IF(E194="-",0,E194)&gt;=IF(D194="-",0,D194)),"-",IF(D194="-",0,D194)-IF(E194="-",0,E194))</f>
        <v>284972</v>
      </c>
    </row>
    <row r="195" spans="1:6" ht="30" customHeight="1">
      <c r="A195" s="62" t="s">
        <v>179</v>
      </c>
      <c r="B195" s="71" t="s">
        <v>143</v>
      </c>
      <c r="C195" s="25" t="s">
        <v>419</v>
      </c>
      <c r="D195" s="26">
        <f t="shared" ref="D195:E198" si="21">D196</f>
        <v>500000</v>
      </c>
      <c r="E195" s="78">
        <f t="shared" si="21"/>
        <v>500000</v>
      </c>
      <c r="F195" s="97" t="s">
        <v>46</v>
      </c>
    </row>
    <row r="196" spans="1:6" ht="30" customHeight="1">
      <c r="A196" s="62" t="s">
        <v>420</v>
      </c>
      <c r="B196" s="71" t="s">
        <v>143</v>
      </c>
      <c r="C196" s="25" t="s">
        <v>421</v>
      </c>
      <c r="D196" s="26">
        <f t="shared" si="21"/>
        <v>500000</v>
      </c>
      <c r="E196" s="78">
        <f t="shared" si="21"/>
        <v>500000</v>
      </c>
      <c r="F196" s="97" t="s">
        <v>46</v>
      </c>
    </row>
    <row r="197" spans="1:6" ht="36.9" customHeight="1">
      <c r="A197" s="62" t="s">
        <v>422</v>
      </c>
      <c r="B197" s="71" t="s">
        <v>143</v>
      </c>
      <c r="C197" s="25" t="s">
        <v>423</v>
      </c>
      <c r="D197" s="26">
        <f t="shared" si="21"/>
        <v>500000</v>
      </c>
      <c r="E197" s="78">
        <f t="shared" si="21"/>
        <v>500000</v>
      </c>
      <c r="F197" s="97" t="s">
        <v>46</v>
      </c>
    </row>
    <row r="198" spans="1:6" ht="30" customHeight="1">
      <c r="A198" s="62" t="s">
        <v>400</v>
      </c>
      <c r="B198" s="71" t="s">
        <v>143</v>
      </c>
      <c r="C198" s="25" t="s">
        <v>424</v>
      </c>
      <c r="D198" s="26">
        <f t="shared" si="21"/>
        <v>500000</v>
      </c>
      <c r="E198" s="78">
        <f t="shared" si="21"/>
        <v>500000</v>
      </c>
      <c r="F198" s="97" t="s">
        <v>46</v>
      </c>
    </row>
    <row r="199" spans="1:6" ht="30" customHeight="1">
      <c r="A199" s="79" t="s">
        <v>408</v>
      </c>
      <c r="B199" s="71" t="s">
        <v>143</v>
      </c>
      <c r="C199" s="25" t="s">
        <v>425</v>
      </c>
      <c r="D199" s="26">
        <v>500000</v>
      </c>
      <c r="E199" s="78">
        <f>D199</f>
        <v>500000</v>
      </c>
      <c r="F199" s="97" t="s">
        <v>46</v>
      </c>
    </row>
    <row r="200" spans="1:6" ht="19.5" customHeight="1">
      <c r="A200" s="57" t="s">
        <v>426</v>
      </c>
      <c r="B200" s="33" t="s">
        <v>143</v>
      </c>
      <c r="C200" s="58" t="s">
        <v>427</v>
      </c>
      <c r="D200" s="35">
        <f t="shared" ref="D200:E203" si="22">D201</f>
        <v>486000</v>
      </c>
      <c r="E200" s="35">
        <f t="shared" si="22"/>
        <v>485952.95</v>
      </c>
      <c r="F200" s="37">
        <f t="shared" ref="F200:F207" si="23">D200-E200</f>
        <v>47.049999999988358</v>
      </c>
    </row>
    <row r="201" spans="1:6" ht="18" customHeight="1">
      <c r="A201" s="32" t="s">
        <v>428</v>
      </c>
      <c r="B201" s="33" t="s">
        <v>143</v>
      </c>
      <c r="C201" s="34" t="s">
        <v>429</v>
      </c>
      <c r="D201" s="35">
        <f t="shared" si="22"/>
        <v>486000</v>
      </c>
      <c r="E201" s="35">
        <f t="shared" si="22"/>
        <v>485952.95</v>
      </c>
      <c r="F201" s="37">
        <f t="shared" si="23"/>
        <v>47.049999999988358</v>
      </c>
    </row>
    <row r="202" spans="1:6" ht="33" customHeight="1">
      <c r="A202" s="32" t="s">
        <v>212</v>
      </c>
      <c r="B202" s="33" t="s">
        <v>143</v>
      </c>
      <c r="C202" s="34" t="s">
        <v>430</v>
      </c>
      <c r="D202" s="35">
        <f t="shared" si="22"/>
        <v>486000</v>
      </c>
      <c r="E202" s="35">
        <f t="shared" si="22"/>
        <v>485952.95</v>
      </c>
      <c r="F202" s="37">
        <f t="shared" si="23"/>
        <v>47.049999999988358</v>
      </c>
    </row>
    <row r="203" spans="1:6" ht="79.2" customHeight="1">
      <c r="A203" s="32" t="s">
        <v>431</v>
      </c>
      <c r="B203" s="33" t="s">
        <v>143</v>
      </c>
      <c r="C203" s="34" t="s">
        <v>432</v>
      </c>
      <c r="D203" s="35">
        <f t="shared" si="22"/>
        <v>486000</v>
      </c>
      <c r="E203" s="35">
        <f t="shared" si="22"/>
        <v>485952.95</v>
      </c>
      <c r="F203" s="37">
        <f t="shared" si="23"/>
        <v>47.049999999988358</v>
      </c>
    </row>
    <row r="204" spans="1:6" ht="109.8" customHeight="1">
      <c r="A204" s="32" t="s">
        <v>433</v>
      </c>
      <c r="B204" s="33" t="s">
        <v>143</v>
      </c>
      <c r="C204" s="34" t="s">
        <v>434</v>
      </c>
      <c r="D204" s="35">
        <f>D206</f>
        <v>486000</v>
      </c>
      <c r="E204" s="35">
        <f>E206</f>
        <v>485952.95</v>
      </c>
      <c r="F204" s="37">
        <f t="shared" si="23"/>
        <v>47.049999999988358</v>
      </c>
    </row>
    <row r="205" spans="1:6" ht="24" customHeight="1">
      <c r="A205" s="32" t="s">
        <v>435</v>
      </c>
      <c r="B205" s="33">
        <v>200</v>
      </c>
      <c r="C205" s="34" t="s">
        <v>436</v>
      </c>
      <c r="D205" s="35">
        <f>D206</f>
        <v>486000</v>
      </c>
      <c r="E205" s="35">
        <f>E206</f>
        <v>485952.95</v>
      </c>
      <c r="F205" s="37">
        <f t="shared" si="23"/>
        <v>47.049999999988358</v>
      </c>
    </row>
    <row r="206" spans="1:6" ht="36" customHeight="1">
      <c r="A206" s="32" t="s">
        <v>437</v>
      </c>
      <c r="B206" s="33" t="s">
        <v>143</v>
      </c>
      <c r="C206" s="34" t="s">
        <v>438</v>
      </c>
      <c r="D206" s="35">
        <f>D207</f>
        <v>486000</v>
      </c>
      <c r="E206" s="35">
        <f>E207</f>
        <v>485952.95</v>
      </c>
      <c r="F206" s="37">
        <f t="shared" si="23"/>
        <v>47.049999999988358</v>
      </c>
    </row>
    <row r="207" spans="1:6" ht="29.25" customHeight="1">
      <c r="A207" s="32" t="s">
        <v>439</v>
      </c>
      <c r="B207" s="33" t="s">
        <v>143</v>
      </c>
      <c r="C207" s="34" t="s">
        <v>440</v>
      </c>
      <c r="D207" s="35">
        <v>486000</v>
      </c>
      <c r="E207" s="35">
        <v>485952.95</v>
      </c>
      <c r="F207" s="37">
        <f t="shared" si="23"/>
        <v>47.049999999988358</v>
      </c>
    </row>
    <row r="208" spans="1:6" ht="21.75" hidden="1" customHeight="1">
      <c r="A208" s="57" t="s">
        <v>441</v>
      </c>
      <c r="B208" s="33" t="s">
        <v>143</v>
      </c>
      <c r="C208" s="58" t="s">
        <v>442</v>
      </c>
      <c r="D208" s="35">
        <f>D209</f>
        <v>0</v>
      </c>
      <c r="E208" s="35" t="s">
        <v>46</v>
      </c>
      <c r="F208" s="37">
        <f t="shared" ref="F208:F214" si="24">D208</f>
        <v>0</v>
      </c>
    </row>
    <row r="209" spans="1:6" ht="27" hidden="1" customHeight="1">
      <c r="A209" s="32" t="s">
        <v>443</v>
      </c>
      <c r="B209" s="33" t="s">
        <v>143</v>
      </c>
      <c r="C209" s="34" t="s">
        <v>444</v>
      </c>
      <c r="D209" s="35">
        <f>D210</f>
        <v>0</v>
      </c>
      <c r="E209" s="35" t="s">
        <v>46</v>
      </c>
      <c r="F209" s="37">
        <f t="shared" si="24"/>
        <v>0</v>
      </c>
    </row>
    <row r="210" spans="1:6" ht="42.75" hidden="1" customHeight="1">
      <c r="A210" s="32" t="s">
        <v>445</v>
      </c>
      <c r="B210" s="33" t="s">
        <v>143</v>
      </c>
      <c r="C210" s="34" t="s">
        <v>446</v>
      </c>
      <c r="D210" s="35">
        <f>D211</f>
        <v>0</v>
      </c>
      <c r="E210" s="35" t="s">
        <v>46</v>
      </c>
      <c r="F210" s="37">
        <f t="shared" si="24"/>
        <v>0</v>
      </c>
    </row>
    <row r="211" spans="1:6" ht="50.25" hidden="1" customHeight="1">
      <c r="A211" s="32" t="s">
        <v>447</v>
      </c>
      <c r="B211" s="33" t="s">
        <v>143</v>
      </c>
      <c r="C211" s="34" t="s">
        <v>448</v>
      </c>
      <c r="D211" s="35">
        <f>D212</f>
        <v>0</v>
      </c>
      <c r="E211" s="35" t="s">
        <v>46</v>
      </c>
      <c r="F211" s="37">
        <f t="shared" si="24"/>
        <v>0</v>
      </c>
    </row>
    <row r="212" spans="1:6" ht="67.5" hidden="1" customHeight="1">
      <c r="A212" s="32" t="s">
        <v>449</v>
      </c>
      <c r="B212" s="33" t="s">
        <v>143</v>
      </c>
      <c r="C212" s="34" t="s">
        <v>450</v>
      </c>
      <c r="D212" s="35">
        <f>D214</f>
        <v>0</v>
      </c>
      <c r="E212" s="35" t="s">
        <v>46</v>
      </c>
      <c r="F212" s="37">
        <f t="shared" si="24"/>
        <v>0</v>
      </c>
    </row>
    <row r="213" spans="1:6" ht="30.75" hidden="1" customHeight="1">
      <c r="A213" s="32" t="s">
        <v>276</v>
      </c>
      <c r="B213" s="33">
        <v>200</v>
      </c>
      <c r="C213" s="34" t="s">
        <v>451</v>
      </c>
      <c r="D213" s="35">
        <f>D214</f>
        <v>0</v>
      </c>
      <c r="E213" s="35" t="s">
        <v>46</v>
      </c>
      <c r="F213" s="37">
        <f t="shared" si="24"/>
        <v>0</v>
      </c>
    </row>
    <row r="214" spans="1:6" ht="36.75" hidden="1" customHeight="1">
      <c r="A214" s="32" t="s">
        <v>173</v>
      </c>
      <c r="B214" s="33" t="s">
        <v>143</v>
      </c>
      <c r="C214" s="34" t="s">
        <v>452</v>
      </c>
      <c r="D214" s="35">
        <v>0</v>
      </c>
      <c r="E214" s="35" t="s">
        <v>46</v>
      </c>
      <c r="F214" s="37">
        <f t="shared" si="24"/>
        <v>0</v>
      </c>
    </row>
    <row r="215" spans="1:6" ht="32.25" hidden="1" customHeight="1">
      <c r="A215" s="32" t="s">
        <v>240</v>
      </c>
      <c r="B215" s="33" t="s">
        <v>143</v>
      </c>
      <c r="C215" s="34" t="s">
        <v>453</v>
      </c>
      <c r="D215" s="35">
        <v>0</v>
      </c>
      <c r="E215" s="35" t="s">
        <v>46</v>
      </c>
      <c r="F215" s="37">
        <v>0</v>
      </c>
    </row>
    <row r="216" spans="1:6" ht="1.5" hidden="1" customHeight="1">
      <c r="A216" s="57" t="s">
        <v>454</v>
      </c>
      <c r="B216" s="33" t="s">
        <v>143</v>
      </c>
      <c r="C216" s="58" t="s">
        <v>455</v>
      </c>
      <c r="D216" s="35">
        <f t="shared" ref="D216:E219" si="25">D217</f>
        <v>0</v>
      </c>
      <c r="E216" s="35">
        <f t="shared" si="25"/>
        <v>0</v>
      </c>
      <c r="F216" s="37">
        <f t="shared" ref="F216:F222" si="26">D216-E216</f>
        <v>0</v>
      </c>
    </row>
    <row r="217" spans="1:6" ht="25.5" hidden="1" customHeight="1">
      <c r="A217" s="32" t="s">
        <v>456</v>
      </c>
      <c r="B217" s="33" t="s">
        <v>143</v>
      </c>
      <c r="C217" s="34" t="s">
        <v>457</v>
      </c>
      <c r="D217" s="35">
        <f t="shared" si="25"/>
        <v>0</v>
      </c>
      <c r="E217" s="35">
        <f t="shared" si="25"/>
        <v>0</v>
      </c>
      <c r="F217" s="37">
        <f t="shared" si="26"/>
        <v>0</v>
      </c>
    </row>
    <row r="218" spans="1:6" ht="36" hidden="1" customHeight="1">
      <c r="A218" s="32" t="s">
        <v>177</v>
      </c>
      <c r="B218" s="33" t="s">
        <v>143</v>
      </c>
      <c r="C218" s="34" t="s">
        <v>458</v>
      </c>
      <c r="D218" s="35">
        <f t="shared" si="25"/>
        <v>0</v>
      </c>
      <c r="E218" s="35">
        <f t="shared" si="25"/>
        <v>0</v>
      </c>
      <c r="F218" s="37">
        <f t="shared" si="26"/>
        <v>0</v>
      </c>
    </row>
    <row r="219" spans="1:6" ht="33" hidden="1" customHeight="1">
      <c r="A219" s="32" t="s">
        <v>459</v>
      </c>
      <c r="B219" s="34" t="s">
        <v>143</v>
      </c>
      <c r="C219" s="34" t="s">
        <v>460</v>
      </c>
      <c r="D219" s="35">
        <f t="shared" si="25"/>
        <v>0</v>
      </c>
      <c r="E219" s="35">
        <f t="shared" si="25"/>
        <v>0</v>
      </c>
      <c r="F219" s="37">
        <f t="shared" si="26"/>
        <v>0</v>
      </c>
    </row>
    <row r="220" spans="1:6" ht="59.25" hidden="1" customHeight="1">
      <c r="A220" s="32" t="s">
        <v>461</v>
      </c>
      <c r="B220" s="34" t="s">
        <v>143</v>
      </c>
      <c r="C220" s="34" t="s">
        <v>462</v>
      </c>
      <c r="D220" s="35">
        <f>D222</f>
        <v>0</v>
      </c>
      <c r="E220" s="35">
        <f>E222</f>
        <v>0</v>
      </c>
      <c r="F220" s="37">
        <f t="shared" si="26"/>
        <v>0</v>
      </c>
    </row>
    <row r="221" spans="1:6" ht="21" hidden="1" customHeight="1">
      <c r="A221" s="32" t="s">
        <v>463</v>
      </c>
      <c r="B221" s="34">
        <v>200</v>
      </c>
      <c r="C221" s="34" t="s">
        <v>464</v>
      </c>
      <c r="D221" s="35">
        <f>D222</f>
        <v>0</v>
      </c>
      <c r="E221" s="35">
        <f>E222</f>
        <v>0</v>
      </c>
      <c r="F221" s="37">
        <f t="shared" si="26"/>
        <v>0</v>
      </c>
    </row>
    <row r="222" spans="1:6" ht="11.25" hidden="1" customHeight="1">
      <c r="A222" s="32" t="s">
        <v>465</v>
      </c>
      <c r="B222" s="33" t="s">
        <v>143</v>
      </c>
      <c r="C222" s="34" t="s">
        <v>466</v>
      </c>
      <c r="D222" s="35">
        <v>0</v>
      </c>
      <c r="E222" s="35">
        <v>0</v>
      </c>
      <c r="F222" s="37">
        <f t="shared" si="26"/>
        <v>0</v>
      </c>
    </row>
    <row r="223" spans="1:6" ht="31.5" customHeight="1">
      <c r="A223" s="32" t="s">
        <v>467</v>
      </c>
      <c r="B223" s="33" t="s">
        <v>468</v>
      </c>
      <c r="C223" s="34"/>
      <c r="D223" s="35">
        <v>-12500</v>
      </c>
      <c r="E223" s="35">
        <f>Доходы!E19-Расходы!E4</f>
        <v>362122.65700000338</v>
      </c>
      <c r="F223" s="37" t="s">
        <v>144</v>
      </c>
    </row>
  </sheetData>
  <mergeCells count="1">
    <mergeCell ref="A1:F1"/>
  </mergeCells>
  <conditionalFormatting sqref="F5 F63 F115 F171 F3 F61 F113">
    <cfRule type="cellIs" dxfId="8" priority="2" operator="equal">
      <formula>0</formula>
    </cfRule>
  </conditionalFormatting>
  <conditionalFormatting sqref="F15 F73 F125 F184">
    <cfRule type="cellIs" dxfId="7" priority="3" operator="equal">
      <formula>0</formula>
    </cfRule>
  </conditionalFormatting>
  <conditionalFormatting sqref="F10:F13 F68:F71 F178:F182">
    <cfRule type="cellIs" dxfId="6" priority="4" operator="equal">
      <formula>0</formula>
    </cfRule>
  </conditionalFormatting>
  <conditionalFormatting sqref="F9 F67 F119">
    <cfRule type="cellIs" dxfId="5" priority="5" operator="equal">
      <formula>0</formula>
    </cfRule>
  </conditionalFormatting>
  <conditionalFormatting sqref="F93 F212">
    <cfRule type="cellIs" dxfId="4" priority="6" operator="equal">
      <formula>0</formula>
    </cfRule>
  </conditionalFormatting>
  <conditionalFormatting sqref="F149">
    <cfRule type="cellIs" dxfId="3" priority="7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75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topLeftCell="A14" zoomScale="136" zoomScaleNormal="136" workbookViewId="0">
      <selection activeCell="E17" sqref="E17"/>
    </sheetView>
  </sheetViews>
  <sheetFormatPr defaultRowHeight="13.2"/>
  <cols>
    <col min="1" max="1" width="31.88671875" style="80" customWidth="1"/>
    <col min="2" max="2" width="6" customWidth="1"/>
    <col min="3" max="3" width="30.44140625" customWidth="1"/>
    <col min="4" max="4" width="18.109375" style="81" customWidth="1"/>
    <col min="5" max="5" width="17.88671875" style="81" customWidth="1"/>
    <col min="6" max="6" width="14.6640625" customWidth="1"/>
    <col min="7" max="7" width="9.109375" customWidth="1"/>
    <col min="8" max="8" width="9.88671875" customWidth="1"/>
    <col min="9" max="256" width="9.109375" customWidth="1"/>
    <col min="257" max="257" width="31.88671875" customWidth="1"/>
    <col min="258" max="258" width="6" customWidth="1"/>
    <col min="259" max="259" width="30.44140625" customWidth="1"/>
    <col min="260" max="260" width="18.109375" customWidth="1"/>
    <col min="261" max="261" width="17.88671875" customWidth="1"/>
    <col min="262" max="262" width="14.6640625" customWidth="1"/>
    <col min="263" max="263" width="9.109375" customWidth="1"/>
    <col min="264" max="264" width="9.88671875" customWidth="1"/>
    <col min="265" max="512" width="9.109375" customWidth="1"/>
    <col min="513" max="513" width="31.88671875" customWidth="1"/>
    <col min="514" max="514" width="6" customWidth="1"/>
    <col min="515" max="515" width="30.44140625" customWidth="1"/>
    <col min="516" max="516" width="18.109375" customWidth="1"/>
    <col min="517" max="517" width="17.88671875" customWidth="1"/>
    <col min="518" max="518" width="14.6640625" customWidth="1"/>
    <col min="519" max="519" width="9.109375" customWidth="1"/>
    <col min="520" max="520" width="9.88671875" customWidth="1"/>
    <col min="521" max="768" width="9.109375" customWidth="1"/>
    <col min="769" max="769" width="31.88671875" customWidth="1"/>
    <col min="770" max="770" width="6" customWidth="1"/>
    <col min="771" max="771" width="30.44140625" customWidth="1"/>
    <col min="772" max="772" width="18.109375" customWidth="1"/>
    <col min="773" max="773" width="17.88671875" customWidth="1"/>
    <col min="774" max="774" width="14.6640625" customWidth="1"/>
    <col min="775" max="775" width="9.109375" customWidth="1"/>
    <col min="776" max="776" width="9.88671875" customWidth="1"/>
    <col min="777" max="1025" width="9.109375" customWidth="1"/>
  </cols>
  <sheetData>
    <row r="1" spans="1:6" ht="19.649999999999999" customHeight="1">
      <c r="A1" s="108" t="s">
        <v>469</v>
      </c>
      <c r="B1" s="108"/>
      <c r="C1" s="108"/>
      <c r="D1" s="108"/>
      <c r="E1" s="108"/>
      <c r="F1" s="108"/>
    </row>
    <row r="2" spans="1:6" ht="51.15" customHeight="1">
      <c r="A2" s="82" t="s">
        <v>137</v>
      </c>
      <c r="B2" s="82" t="s">
        <v>138</v>
      </c>
      <c r="C2" s="82" t="s">
        <v>470</v>
      </c>
      <c r="D2" s="82" t="s">
        <v>24</v>
      </c>
      <c r="E2" s="82" t="s">
        <v>140</v>
      </c>
      <c r="F2" s="82" t="s">
        <v>141</v>
      </c>
    </row>
    <row r="3" spans="1:6" ht="13.5" customHeight="1">
      <c r="A3" s="82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</row>
    <row r="4" spans="1:6" s="81" customFormat="1" ht="27.75" customHeight="1">
      <c r="A4" s="32" t="s">
        <v>471</v>
      </c>
      <c r="B4" s="32" t="s">
        <v>472</v>
      </c>
      <c r="C4" s="111" t="s">
        <v>144</v>
      </c>
      <c r="D4" s="83" t="s">
        <v>473</v>
      </c>
      <c r="E4" s="84">
        <f>E13</f>
        <v>-362122.66000000015</v>
      </c>
      <c r="F4" s="84">
        <f>D4-E4</f>
        <v>374622.66000000015</v>
      </c>
    </row>
    <row r="5" spans="1:6" s="81" customFormat="1" ht="27.75" customHeight="1">
      <c r="A5" s="32" t="s">
        <v>474</v>
      </c>
      <c r="B5" s="32" t="s">
        <v>475</v>
      </c>
      <c r="C5" s="111" t="s">
        <v>144</v>
      </c>
      <c r="D5" s="111" t="str">
        <f>D6</f>
        <v>-</v>
      </c>
      <c r="E5" s="111" t="str">
        <f>D5</f>
        <v>-</v>
      </c>
      <c r="F5" s="111" t="s">
        <v>46</v>
      </c>
    </row>
    <row r="6" spans="1:6" s="81" customFormat="1" ht="14.4" customHeight="1">
      <c r="A6" s="32" t="s">
        <v>532</v>
      </c>
      <c r="B6" s="32"/>
      <c r="C6" s="111" t="s">
        <v>144</v>
      </c>
      <c r="D6" s="111" t="str">
        <f>D8</f>
        <v>-</v>
      </c>
      <c r="E6" s="111" t="str">
        <f>D6</f>
        <v>-</v>
      </c>
      <c r="F6" s="111" t="s">
        <v>46</v>
      </c>
    </row>
    <row r="7" spans="1:6" s="81" customFormat="1" ht="27.6" hidden="1" customHeight="1">
      <c r="A7" s="32"/>
      <c r="B7" s="32"/>
      <c r="C7" s="32"/>
      <c r="D7" s="111"/>
      <c r="E7" s="111"/>
      <c r="F7" s="111"/>
    </row>
    <row r="8" spans="1:6" s="81" customFormat="1" ht="27.6" hidden="1" customHeight="1">
      <c r="A8" s="32" t="s">
        <v>476</v>
      </c>
      <c r="B8" s="32">
        <v>520</v>
      </c>
      <c r="C8" s="32" t="s">
        <v>144</v>
      </c>
      <c r="D8" s="111" t="s">
        <v>46</v>
      </c>
      <c r="E8" s="111" t="str">
        <f>D8</f>
        <v>-</v>
      </c>
      <c r="F8" s="111" t="s">
        <v>46</v>
      </c>
    </row>
    <row r="9" spans="1:6" s="81" customFormat="1" ht="39" hidden="1" customHeight="1">
      <c r="A9" s="32" t="s">
        <v>477</v>
      </c>
      <c r="B9" s="32">
        <v>520</v>
      </c>
      <c r="C9" s="32" t="s">
        <v>478</v>
      </c>
      <c r="D9" s="111" t="str">
        <f>D10</f>
        <v>-</v>
      </c>
      <c r="E9" s="111" t="str">
        <f>D9</f>
        <v>-</v>
      </c>
      <c r="F9" s="111" t="s">
        <v>46</v>
      </c>
    </row>
    <row r="10" spans="1:6" s="81" customFormat="1" ht="40.200000000000003" hidden="1" customHeight="1">
      <c r="A10" s="32" t="s">
        <v>479</v>
      </c>
      <c r="B10" s="32">
        <v>520</v>
      </c>
      <c r="C10" s="32" t="s">
        <v>480</v>
      </c>
      <c r="D10" s="111" t="s">
        <v>46</v>
      </c>
      <c r="E10" s="111" t="str">
        <f>D10</f>
        <v>-</v>
      </c>
      <c r="F10" s="111" t="s">
        <v>46</v>
      </c>
    </row>
    <row r="11" spans="1:6" s="81" customFormat="1" ht="26.25" customHeight="1">
      <c r="A11" s="32" t="s">
        <v>481</v>
      </c>
      <c r="B11" s="32">
        <v>620</v>
      </c>
      <c r="C11" s="111" t="s">
        <v>144</v>
      </c>
      <c r="D11" s="111" t="s">
        <v>46</v>
      </c>
      <c r="E11" s="111" t="s">
        <v>46</v>
      </c>
      <c r="F11" s="111" t="s">
        <v>46</v>
      </c>
    </row>
    <row r="12" spans="1:6" s="81" customFormat="1" ht="13.5" customHeight="1">
      <c r="A12" s="85" t="s">
        <v>482</v>
      </c>
      <c r="B12" s="32"/>
      <c r="C12" s="111" t="s">
        <v>46</v>
      </c>
      <c r="D12" s="111" t="s">
        <v>46</v>
      </c>
      <c r="E12" s="111" t="s">
        <v>46</v>
      </c>
      <c r="F12" s="111" t="s">
        <v>46</v>
      </c>
    </row>
    <row r="13" spans="1:6" s="81" customFormat="1" ht="15.6" customHeight="1">
      <c r="A13" s="32" t="s">
        <v>483</v>
      </c>
      <c r="B13" s="32">
        <v>700</v>
      </c>
      <c r="C13" s="32" t="s">
        <v>484</v>
      </c>
      <c r="D13" s="83" t="s">
        <v>485</v>
      </c>
      <c r="E13" s="84">
        <f>E14</f>
        <v>-362122.66000000015</v>
      </c>
      <c r="F13" s="84">
        <f>F14</f>
        <v>374622.66000000015</v>
      </c>
    </row>
    <row r="14" spans="1:6" s="81" customFormat="1" ht="26.25" customHeight="1">
      <c r="A14" s="32" t="s">
        <v>486</v>
      </c>
      <c r="B14" s="32" t="s">
        <v>487</v>
      </c>
      <c r="C14" s="32" t="s">
        <v>488</v>
      </c>
      <c r="D14" s="83" t="s">
        <v>473</v>
      </c>
      <c r="E14" s="84">
        <f>E22+E18</f>
        <v>-362122.66000000015</v>
      </c>
      <c r="F14" s="84">
        <f>D14-E14</f>
        <v>374622.66000000015</v>
      </c>
    </row>
    <row r="15" spans="1:6" s="81" customFormat="1" ht="18" customHeight="1">
      <c r="A15" s="32" t="s">
        <v>489</v>
      </c>
      <c r="B15" s="32" t="s">
        <v>490</v>
      </c>
      <c r="C15" s="32" t="s">
        <v>491</v>
      </c>
      <c r="D15" s="83" t="str">
        <f t="shared" ref="D15:E17" si="0">D16</f>
        <v>-15721100,00</v>
      </c>
      <c r="E15" s="83" t="str">
        <f t="shared" si="0"/>
        <v>-15619698,49</v>
      </c>
      <c r="F15" s="111" t="s">
        <v>144</v>
      </c>
    </row>
    <row r="16" spans="1:6" s="81" customFormat="1" ht="27" customHeight="1">
      <c r="A16" s="32" t="s">
        <v>492</v>
      </c>
      <c r="B16" s="32" t="s">
        <v>490</v>
      </c>
      <c r="C16" s="32" t="s">
        <v>493</v>
      </c>
      <c r="D16" s="83" t="str">
        <f t="shared" si="0"/>
        <v>-15721100,00</v>
      </c>
      <c r="E16" s="83" t="str">
        <f t="shared" si="0"/>
        <v>-15619698,49</v>
      </c>
      <c r="F16" s="111" t="s">
        <v>144</v>
      </c>
    </row>
    <row r="17" spans="1:6" s="81" customFormat="1" ht="28.5" customHeight="1">
      <c r="A17" s="32" t="s">
        <v>494</v>
      </c>
      <c r="B17" s="32" t="s">
        <v>490</v>
      </c>
      <c r="C17" s="32" t="s">
        <v>495</v>
      </c>
      <c r="D17" s="83" t="str">
        <f t="shared" si="0"/>
        <v>-15721100,00</v>
      </c>
      <c r="E17" s="83" t="str">
        <f t="shared" si="0"/>
        <v>-15619698,49</v>
      </c>
      <c r="F17" s="111" t="s">
        <v>144</v>
      </c>
    </row>
    <row r="18" spans="1:6" s="81" customFormat="1" ht="30" customHeight="1">
      <c r="A18" s="32" t="s">
        <v>496</v>
      </c>
      <c r="B18" s="32" t="s">
        <v>490</v>
      </c>
      <c r="C18" s="32" t="s">
        <v>497</v>
      </c>
      <c r="D18" s="83" t="s">
        <v>498</v>
      </c>
      <c r="E18" s="83" t="s">
        <v>499</v>
      </c>
      <c r="F18" s="111" t="s">
        <v>144</v>
      </c>
    </row>
    <row r="19" spans="1:6" s="81" customFormat="1" ht="16.5" customHeight="1">
      <c r="A19" s="32" t="s">
        <v>500</v>
      </c>
      <c r="B19" s="32" t="s">
        <v>501</v>
      </c>
      <c r="C19" s="32" t="s">
        <v>502</v>
      </c>
      <c r="D19" s="84">
        <f t="shared" ref="D19:E21" si="1">D20</f>
        <v>15733525</v>
      </c>
      <c r="E19" s="83" t="str">
        <f t="shared" si="1"/>
        <v>15257575,83</v>
      </c>
      <c r="F19" s="111" t="s">
        <v>144</v>
      </c>
    </row>
    <row r="20" spans="1:6" s="81" customFormat="1" ht="25.5" customHeight="1">
      <c r="A20" s="32" t="s">
        <v>503</v>
      </c>
      <c r="B20" s="32" t="s">
        <v>501</v>
      </c>
      <c r="C20" s="32" t="s">
        <v>504</v>
      </c>
      <c r="D20" s="84">
        <f t="shared" si="1"/>
        <v>15733525</v>
      </c>
      <c r="E20" s="83" t="str">
        <f t="shared" si="1"/>
        <v>15257575,83</v>
      </c>
      <c r="F20" s="111" t="s">
        <v>144</v>
      </c>
    </row>
    <row r="21" spans="1:6" s="81" customFormat="1" ht="26.25" customHeight="1">
      <c r="A21" s="32" t="s">
        <v>505</v>
      </c>
      <c r="B21" s="32" t="s">
        <v>501</v>
      </c>
      <c r="C21" s="32" t="s">
        <v>506</v>
      </c>
      <c r="D21" s="84">
        <f t="shared" si="1"/>
        <v>15733525</v>
      </c>
      <c r="E21" s="83" t="str">
        <f t="shared" si="1"/>
        <v>15257575,83</v>
      </c>
      <c r="F21" s="111" t="s">
        <v>144</v>
      </c>
    </row>
    <row r="22" spans="1:6" s="81" customFormat="1" ht="25.5" customHeight="1">
      <c r="A22" s="86" t="s">
        <v>507</v>
      </c>
      <c r="B22" s="86" t="s">
        <v>501</v>
      </c>
      <c r="C22" s="86" t="s">
        <v>508</v>
      </c>
      <c r="D22" s="87">
        <v>15733525</v>
      </c>
      <c r="E22" s="88" t="s">
        <v>509</v>
      </c>
      <c r="F22" s="112" t="s">
        <v>144</v>
      </c>
    </row>
    <row r="23" spans="1:6" ht="0.75" customHeight="1"/>
    <row r="24" spans="1:6" ht="44.25" hidden="1" customHeight="1">
      <c r="A24" s="50"/>
      <c r="B24" s="51"/>
      <c r="C24" s="89"/>
      <c r="D24" s="109"/>
      <c r="E24" s="109"/>
    </row>
    <row r="25" spans="1:6" ht="2.25" hidden="1" customHeight="1">
      <c r="A25" s="50"/>
      <c r="B25" s="51"/>
      <c r="C25" s="51"/>
      <c r="D25" s="51"/>
      <c r="E25" s="51"/>
    </row>
    <row r="26" spans="1:6" ht="91.5" customHeight="1">
      <c r="A26" s="90" t="s">
        <v>510</v>
      </c>
      <c r="B26" s="91"/>
      <c r="C26" s="92"/>
      <c r="D26" s="110" t="s">
        <v>511</v>
      </c>
      <c r="E26" s="110"/>
      <c r="F26" s="93"/>
    </row>
    <row r="27" spans="1:6" ht="33.75" customHeight="1">
      <c r="A27" s="90" t="s">
        <v>512</v>
      </c>
      <c r="B27" s="94"/>
      <c r="C27" s="95"/>
      <c r="D27" s="94" t="s">
        <v>513</v>
      </c>
      <c r="E27" s="91"/>
      <c r="F27" s="93"/>
    </row>
    <row r="28" spans="1:6" ht="39" customHeight="1">
      <c r="A28" s="90" t="s">
        <v>514</v>
      </c>
      <c r="B28" s="94"/>
      <c r="C28" s="95"/>
      <c r="D28" s="94" t="s">
        <v>511</v>
      </c>
      <c r="E28" s="91"/>
      <c r="F28" s="93"/>
    </row>
    <row r="29" spans="1:6" ht="19.5" customHeight="1">
      <c r="A29" s="96" t="s">
        <v>515</v>
      </c>
      <c r="B29" s="94"/>
      <c r="C29" s="94"/>
      <c r="D29" s="94"/>
      <c r="E29" s="91"/>
      <c r="F29" s="93"/>
    </row>
  </sheetData>
  <mergeCells count="3">
    <mergeCell ref="A1:F1"/>
    <mergeCell ref="D24:E24"/>
    <mergeCell ref="D26:E26"/>
  </mergeCells>
  <conditionalFormatting sqref="E29:F29">
    <cfRule type="cellIs" dxfId="2" priority="2" operator="equal">
      <formula>0</formula>
    </cfRule>
  </conditionalFormatting>
  <conditionalFormatting sqref="E31:F31">
    <cfRule type="cellIs" dxfId="1" priority="3" operator="equal">
      <formula>0</formula>
    </cfRule>
  </conditionalFormatting>
  <conditionalFormatting sqref="E102:F102">
    <cfRule type="cellIs" dxfId="0" priority="4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36" zoomScaleNormal="136" workbookViewId="0"/>
  </sheetViews>
  <sheetFormatPr defaultRowHeight="13.2"/>
  <cols>
    <col min="1" max="1025" width="8.5546875" customWidth="1"/>
  </cols>
  <sheetData>
    <row r="1" spans="1:2">
      <c r="A1" t="s">
        <v>516</v>
      </c>
      <c r="B1" t="s">
        <v>28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520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</row>
    <row r="7" spans="1:2">
      <c r="A7" t="s">
        <v>526</v>
      </c>
    </row>
    <row r="8" spans="1:2">
      <c r="A8" t="s">
        <v>527</v>
      </c>
      <c r="B8" t="s">
        <v>528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28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rep:2.50.0.55</dc:description>
  <cp:lastModifiedBy>Пользователь</cp:lastModifiedBy>
  <cp:revision>92</cp:revision>
  <cp:lastPrinted>2021-02-03T11:21:40Z</cp:lastPrinted>
  <dcterms:created xsi:type="dcterms:W3CDTF">2020-02-17T08:40:35Z</dcterms:created>
  <dcterms:modified xsi:type="dcterms:W3CDTF">2021-02-03T11:24:05Z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