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Доходы!$F$63</definedName>
    <definedName name="LAST_CELL" localSheetId="2">Источники!$F$35</definedName>
    <definedName name="LAST_CELL" localSheetId="1">Расходы!$F$149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Доходы!$A$63</definedName>
    <definedName name="REND_1" localSheetId="2">Источники!$A$23</definedName>
    <definedName name="REND_1" localSheetId="1">Расходы!$A$150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E107" i="2" l="1"/>
  <c r="F111" i="2"/>
  <c r="E108" i="2"/>
  <c r="E109" i="2"/>
  <c r="E110" i="2"/>
  <c r="E24" i="1"/>
  <c r="E61" i="1"/>
  <c r="F64" i="1"/>
  <c r="F65" i="1"/>
  <c r="E64" i="1"/>
  <c r="E58" i="2" l="1"/>
  <c r="E59" i="2"/>
  <c r="E60" i="2"/>
  <c r="E61" i="2"/>
  <c r="E117" i="2"/>
  <c r="E118" i="2"/>
  <c r="E119" i="2"/>
  <c r="E120" i="2"/>
  <c r="E121" i="2"/>
  <c r="E122" i="2"/>
  <c r="E123" i="2"/>
  <c r="D61" i="1"/>
  <c r="D64" i="1"/>
  <c r="D15" i="2" l="1"/>
  <c r="D16" i="2"/>
  <c r="D17" i="2"/>
  <c r="E22" i="2"/>
  <c r="E114" i="2"/>
  <c r="D112" i="2"/>
  <c r="D113" i="2"/>
  <c r="D114" i="2"/>
  <c r="D49" i="2" l="1"/>
  <c r="D50" i="2"/>
  <c r="D51" i="2"/>
  <c r="D52" i="2"/>
  <c r="D53" i="2"/>
  <c r="D54" i="2"/>
  <c r="E65" i="2"/>
  <c r="E64" i="2" s="1"/>
  <c r="E66" i="2"/>
  <c r="D62" i="1" l="1"/>
  <c r="D49" i="1" s="1"/>
  <c r="D48" i="1" s="1"/>
  <c r="D19" i="1" s="1"/>
  <c r="D18" i="3" l="1"/>
  <c r="D13" i="2"/>
  <c r="D28" i="2"/>
  <c r="D27" i="2" s="1"/>
  <c r="D26" i="2" s="1"/>
  <c r="D19" i="2" s="1"/>
  <c r="D18" i="2" s="1"/>
  <c r="D100" i="2"/>
  <c r="E97" i="2"/>
  <c r="E98" i="2"/>
  <c r="E99" i="2"/>
  <c r="E100" i="2"/>
  <c r="E101" i="2"/>
  <c r="E102" i="2"/>
  <c r="D97" i="2"/>
  <c r="D98" i="2"/>
  <c r="D99" i="2"/>
  <c r="D101" i="2"/>
  <c r="D102" i="2"/>
  <c r="D110" i="2"/>
  <c r="D109" i="2" s="1"/>
  <c r="D108" i="2" s="1"/>
  <c r="D107" i="2" s="1"/>
  <c r="D106" i="2" s="1"/>
  <c r="D105" i="2" s="1"/>
  <c r="D104" i="2" s="1"/>
  <c r="D81" i="2" l="1"/>
  <c r="D82" i="2"/>
  <c r="D83" i="2"/>
  <c r="D84" i="2"/>
  <c r="D85" i="2"/>
  <c r="D86" i="2"/>
  <c r="D87" i="2"/>
  <c r="E94" i="2"/>
  <c r="E93" i="2" s="1"/>
  <c r="E92" i="2" s="1"/>
  <c r="E91" i="2" s="1"/>
  <c r="E90" i="2" s="1"/>
  <c r="E89" i="2" s="1"/>
  <c r="E95" i="2"/>
  <c r="D95" i="2"/>
  <c r="D94" i="2" s="1"/>
  <c r="D93" i="2" s="1"/>
  <c r="D92" i="2" s="1"/>
  <c r="D91" i="2" s="1"/>
  <c r="D90" i="2" s="1"/>
  <c r="D89" i="2" s="1"/>
  <c r="F110" i="2"/>
  <c r="F109" i="2" s="1"/>
  <c r="F108" i="2" s="1"/>
  <c r="E31" i="1"/>
  <c r="E30" i="1" s="1"/>
  <c r="E38" i="1"/>
  <c r="E27" i="1" l="1"/>
  <c r="E21" i="2" l="1"/>
  <c r="E20" i="2" s="1"/>
  <c r="E28" i="2"/>
  <c r="E27" i="2" s="1"/>
  <c r="E26" i="2" s="1"/>
  <c r="E31" i="2"/>
  <c r="E32" i="2"/>
  <c r="E33" i="2"/>
  <c r="E34" i="2"/>
  <c r="E35" i="2"/>
  <c r="E41" i="2"/>
  <c r="E40" i="2" s="1"/>
  <c r="E39" i="2" s="1"/>
  <c r="E38" i="2" s="1"/>
  <c r="E37" i="2" s="1"/>
  <c r="E54" i="2"/>
  <c r="E53" i="2" s="1"/>
  <c r="E52" i="2" s="1"/>
  <c r="E51" i="2" s="1"/>
  <c r="E50" i="2" s="1"/>
  <c r="E70" i="2"/>
  <c r="E69" i="2" s="1"/>
  <c r="E68" i="2" s="1"/>
  <c r="E78" i="2"/>
  <c r="E77" i="2" s="1"/>
  <c r="E76" i="2" s="1"/>
  <c r="E75" i="2" s="1"/>
  <c r="E74" i="2" s="1"/>
  <c r="E73" i="2" s="1"/>
  <c r="E72" i="2" s="1"/>
  <c r="E87" i="2"/>
  <c r="E86" i="2" s="1"/>
  <c r="E85" i="2" s="1"/>
  <c r="E84" i="2" s="1"/>
  <c r="E83" i="2" s="1"/>
  <c r="E82" i="2" s="1"/>
  <c r="E81" i="2" s="1"/>
  <c r="E113" i="2"/>
  <c r="E112" i="2" s="1"/>
  <c r="E106" i="2" s="1"/>
  <c r="E105" i="2" s="1"/>
  <c r="E104" i="2" s="1"/>
  <c r="E131" i="2"/>
  <c r="E130" i="2" s="1"/>
  <c r="E129" i="2" s="1"/>
  <c r="E128" i="2" s="1"/>
  <c r="E127" i="2" s="1"/>
  <c r="E126" i="2" s="1"/>
  <c r="E125" i="2" s="1"/>
  <c r="E139" i="2"/>
  <c r="E138" i="2" s="1"/>
  <c r="E137" i="2" s="1"/>
  <c r="E136" i="2" s="1"/>
  <c r="E135" i="2" s="1"/>
  <c r="E134" i="2" s="1"/>
  <c r="E133" i="2" s="1"/>
  <c r="E63" i="2" l="1"/>
  <c r="E57" i="2" s="1"/>
  <c r="E49" i="2" s="1"/>
  <c r="E19" i="2"/>
  <c r="E18" i="2" s="1"/>
  <c r="E17" i="2" s="1"/>
  <c r="E23" i="1"/>
  <c r="E22" i="1" s="1"/>
  <c r="E16" i="2" l="1"/>
  <c r="E35" i="1"/>
  <c r="E34" i="1" s="1"/>
  <c r="E40" i="1"/>
  <c r="E37" i="1" s="1"/>
  <c r="E51" i="1"/>
  <c r="D54" i="1"/>
  <c r="E54" i="1"/>
  <c r="E57" i="1"/>
  <c r="E59" i="1"/>
  <c r="E62" i="1"/>
  <c r="E15" i="2" l="1"/>
  <c r="E13" i="2" s="1"/>
  <c r="E56" i="1"/>
  <c r="E33" i="1"/>
  <c r="E21" i="1" s="1"/>
  <c r="E50" i="1"/>
  <c r="E49" i="1" s="1"/>
  <c r="E48" i="1" s="1"/>
  <c r="E26" i="3"/>
  <c r="E25" i="3" s="1"/>
  <c r="E24" i="3" s="1"/>
  <c r="D26" i="3"/>
  <c r="D25" i="3" s="1"/>
  <c r="D24" i="3" s="1"/>
  <c r="E22" i="3"/>
  <c r="E21" i="3" s="1"/>
  <c r="E20" i="3" s="1"/>
  <c r="D22" i="3"/>
  <c r="D21" i="3" s="1"/>
  <c r="D20" i="3" s="1"/>
  <c r="D12" i="3"/>
  <c r="E19" i="1" l="1"/>
  <c r="E150" i="2" s="1"/>
  <c r="E19" i="3"/>
  <c r="F19" i="3" s="1"/>
  <c r="E18" i="3" l="1"/>
  <c r="F18" i="3" s="1"/>
  <c r="E12" i="3" l="1"/>
  <c r="F12" i="3" s="1"/>
  <c r="F63" i="1"/>
  <c r="F19" i="1" l="1"/>
  <c r="F21" i="1"/>
  <c r="F22" i="1"/>
  <c r="F23" i="1"/>
  <c r="F24" i="1"/>
  <c r="F25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104" i="2"/>
  <c r="F105" i="2"/>
  <c r="F106" i="2"/>
  <c r="F107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46" i="1"/>
</calcChain>
</file>

<file path=xl/sharedStrings.xml><?xml version="1.0" encoding="utf-8"?>
<sst xmlns="http://schemas.openxmlformats.org/spreadsheetml/2006/main" count="719" uniqueCount="411">
  <si>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</si>
  <si>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</si>
  <si>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</si>
  <si>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</si>
  <si>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</si>
  <si>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</si>
  <si>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</si>
  <si>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</si>
  <si>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</si>
  <si>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</si>
  <si>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</si>
  <si>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</si>
  <si>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</si>
  <si>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Гуково-Гнилушевского сельского поселения</t>
  </si>
  <si>
    <t>Гуково-Гнилушевское сельское поселение Красносулинского района</t>
  </si>
  <si>
    <t>Периодичность: годовая</t>
  </si>
  <si>
    <t>Единица измерения: руб.</t>
  </si>
  <si>
    <t>04226577</t>
  </si>
  <si>
    <t>951</t>
  </si>
  <si>
    <t>60626415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</si>
  <si>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</si>
  <si>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</si>
  <si>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</si>
  <si>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</si>
  <si>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</si>
  <si>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</si>
  <si>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</si>
  <si>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</si>
  <si>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</si>
  <si>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</si>
  <si>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</si>
  <si>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</si>
  <si>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</si>
  <si>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</si>
  <si>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</si>
  <si>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</si>
  <si>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</si>
  <si>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</si>
  <si>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</si>
  <si>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</si>
  <si>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</si>
  <si>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</si>
  <si>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</si>
  <si>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</si>
  <si>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</si>
  <si>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</si>
  <si>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</si>
  <si>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</si>
  <si>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</si>
  <si>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</si>
  <si>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</si>
  <si>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</si>
  <si>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</si>
  <si>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</si>
  <si>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</si>
  <si>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</si>
  <si>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</si>
  <si>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</si>
  <si>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</si>
  <si>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</si>
  <si>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</si>
  <si>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</si>
  <si>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</si>
  <si>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</si>
  <si>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</si>
  <si>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</si>
  <si>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</si>
  <si>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</si>
  <si>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</si>
  <si>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</si>
  <si>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</si>
  <si>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</si>
  <si>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</si>
  <si>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</si>
  <si>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</si>
  <si>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</si>
  <si>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</si>
  <si>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</si>
  <si>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</si>
  <si>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</si>
  <si>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</si>
  <si>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</si>
  <si>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</si>
  <si>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</si>
  <si>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</si>
  <si>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</si>
  <si>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</si>
  <si>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</si>
  <si>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</si>
  <si>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</si>
  <si>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</si>
  <si>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</si>
  <si>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</si>
  <si>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</si>
  <si>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</si>
  <si>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сельских поселений на поддрежку мер по обеспечению сбалансированности бюджета</t>
  </si>
  <si>
    <t>000 20215001210000150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</si>
  <si>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</si>
  <si>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</si>
  <si>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</si>
  <si>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</si>
  <si>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</si>
  <si>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</si>
  <si>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</si>
  <si>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</si>
  <si>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</si>
  <si>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</si>
  <si>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</si>
  <si>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</si>
  <si>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</si>
  <si>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</si>
  <si>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</si>
  <si>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</si>
  <si>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</si>
  <si>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</si>
  <si>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</si>
  <si>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</si>
  <si>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</si>
  <si>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</si>
  <si>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</si>
  <si>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</si>
  <si>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</si>
  <si>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</si>
  <si>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ГУКОВО-ГНИЛУШЕВСКОГО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</si>
  <si>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</si>
  <si>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</si>
  <si>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</si>
  <si>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</si>
  <si>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</si>
  <si>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Гуково-Гнилушевского сельского поселения «Управление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</si>
  <si>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</si>
  <si>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</si>
  <si>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951 0104 0120000000 000 </t>
  </si>
  <si>
    <t>Расходы на выплаты по оплате труда работников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</si>
  <si>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</si>
  <si>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</si>
  <si>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</si>
  <si>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</si>
  <si>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</si>
  <si>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</si>
  <si>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</si>
  <si>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</si>
  <si>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</si>
  <si>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</si>
  <si>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</si>
  <si>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</si>
  <si>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</si>
  <si>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</si>
  <si>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</si>
  <si>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</si>
  <si>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</si>
  <si>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 для обеспечения государственных (муниципальных) нужд</t>
  </si>
  <si>
    <t xml:space="preserve">951 0104 0120000190 244 </t>
  </si>
  <si>
    <t>Закупка энергетических ресурсов</t>
  </si>
  <si>
    <t xml:space="preserve">951 0104 0120000190 247 </t>
  </si>
  <si>
    <t>Непрограммные расходы органа местного самоуправления Гуково-Гнилушевского сельского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</si>
  <si>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</si>
  <si>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</si>
  <si>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</si>
  <si>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</si>
  <si>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</si>
  <si>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</si>
  <si>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</si>
  <si>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</si>
  <si>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</si>
  <si>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</si>
  <si>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</si>
  <si>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</si>
  <si>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муниципального образования «Гуково-Гнилушевское сельское поселение» органам местного самоуправления «Красносулинский район» по иным непрограммным мероприятиям в рамках непрограммного направления деятельности органа местного самоуправления Гуково-Гнилушевского сельского поселения</t>
  </si>
  <si>
    <t xml:space="preserve">951 0106 9990085010 000 </t>
  </si>
  <si>
    <t>Межбюджетные трансферты</t>
  </si>
  <si>
    <t xml:space="preserve">951 0106 9990085010 500 </t>
  </si>
  <si>
    <t xml:space="preserve">951 0106 9990085010 540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</si>
  <si>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</si>
  <si>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</si>
  <si>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</si>
  <si>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</si>
  <si>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</si>
  <si>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Гуково-Гнилушевского сельского поселения на финансовое обеспечение непредвиденных расходов в рамках непрограммных расходов органа местного самоуправления Гуково-Гнилушевского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</si>
  <si>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</si>
  <si>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</si>
  <si>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</si>
  <si>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</si>
  <si>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</si>
  <si>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</si>
  <si>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</si>
  <si>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</si>
  <si>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</si>
  <si>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</si>
  <si>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</si>
  <si>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</si>
  <si>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</si>
  <si>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</si>
  <si>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</si>
  <si>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</si>
  <si>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</si>
  <si>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</si>
  <si>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Муниципальная программа Гуково-Гнилушевского сельского поселения «Муниципальная политика»</t>
  </si>
  <si>
    <t xml:space="preserve">951 0113 0600000000 000 </t>
  </si>
  <si>
    <t>Подпрограмма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</si>
  <si>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951 0113 0610000000 000 </t>
  </si>
  <si>
    <t>Взносы в Ассоциацию «Совет муниципальных образований Ростовской области»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</si>
  <si>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951 0113 0610020300 000 </t>
  </si>
  <si>
    <t xml:space="preserve">951 0113 0610020300 800 </t>
  </si>
  <si>
    <t xml:space="preserve">951 0113 0610020300 850 </t>
  </si>
  <si>
    <t>Уплата иных платежей</t>
  </si>
  <si>
    <t xml:space="preserve">951 0113 0610020300 853 </t>
  </si>
  <si>
    <t>Подпрограмма «Обеспечение реализации муниципальной программы Гуково-Гнилушевского сельского поселения «Муниципальная политика» муниципальной программы Гуково-Гнилушевского сельского поселения «Муниципальная политика»</t>
  </si>
  <si>
    <t xml:space="preserve">951 0113 0620000000 000 </t>
  </si>
  <si>
    <t>Мероприятия по официальной публикации нормативно-правовых актов Гуково-Гнилушевского сельского поселения, проектов правовых актов Гуково-Гнилушевского сельского поселения и иных информационных материалов в средствах массовой информации в рамках подпрограммы «Обеспечение реализа-ции муниципальной программы Гуково-Гнилушевского сельского поселения «Муниципальная политика» муниципальной программы Гуково-Гнилушевского сельского поселения «Муниципальная политика»</t>
  </si>
  <si>
    <t xml:space="preserve">951 0113 0620020290 000 </t>
  </si>
  <si>
    <t xml:space="preserve">951 0113 0620020290 200 </t>
  </si>
  <si>
    <t xml:space="preserve">951 0113 0620020290 240 </t>
  </si>
  <si>
    <t xml:space="preserve">951 0113 0620020290 244 </t>
  </si>
  <si>
    <t>Мероприятия по обеспечению доступа населения к информации о деятельности Администрации Гуково-Гнилушевского сельского поселения в рамках подпро-граммы «Обеспечение реализации муниципальной программы Гуково-Гнилушевского сельского поселения «Муниципальная политика» муниципаль-ной программы Гуково-Гнилушевского сельского поселения «Муниципальная политика»</t>
  </si>
  <si>
    <t xml:space="preserve">951 0113 0620020310 000 </t>
  </si>
  <si>
    <t xml:space="preserve">951 0113 0620020310 200 </t>
  </si>
  <si>
    <t xml:space="preserve">951 0113 0620020310 240 </t>
  </si>
  <si>
    <t xml:space="preserve">951 0113 0620020310 244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</si>
  <si>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</si>
  <si>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</si>
  <si>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</si>
  <si>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</si>
  <si>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</si>
  <si>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</si>
  <si>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</si>
  <si>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</si>
  <si>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</si>
  <si>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</si>
  <si>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</si>
  <si>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</si>
  <si>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</si>
  <si>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</si>
  <si>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</si>
  <si>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</si>
  <si>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Гуково-Гнилушевского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</si>
  <si>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951 0310 0200000000 000 </t>
  </si>
  <si>
    <t>Подпрограмма «Обеспечение пожарной безопасности» муниципальной программы Гуково-Гнилушевского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</si>
  <si>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951 0310 0220000000 000 </t>
  </si>
  <si>
    <t>Мероприятия по повышению уровня пожарной безопасности населения и территории поселения в рамках подпрограммы «Обеспечение пожарной безопасности» муниципальной программы Гуково-Гнилушевского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</si>
  <si>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951 0310 0220020030 000 </t>
  </si>
  <si>
    <t xml:space="preserve">951 0310 0220020030 200 </t>
  </si>
  <si>
    <t xml:space="preserve">951 0310 0220020030 240 </t>
  </si>
  <si>
    <t xml:space="preserve">951 0310 0220020030 244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</si>
  <si>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</si>
  <si>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</si>
  <si>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</si>
  <si>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</si>
  <si>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Гуково-Гнилушевского сельского поселения «Развитие транспортной системы»</t>
  </si>
  <si>
    <t xml:space="preserve">951 0409 0300000000 000 </t>
  </si>
  <si>
    <t>Подпрограмма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</si>
  <si>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951 0409 0310000000 000 </t>
  </si>
  <si>
    <t>Мероприятия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</si>
  <si>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951 0409 0310020070 000 </t>
  </si>
  <si>
    <t xml:space="preserve">951 0409 0310020070 200 </t>
  </si>
  <si>
    <t xml:space="preserve">951 0409 0310020070 240 </t>
  </si>
  <si>
    <t xml:space="preserve">951 0409 0310020070 244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</si>
  <si>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</si>
  <si>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</si>
  <si>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</si>
  <si>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</si>
  <si>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Гуково-Гнилушевского сельского поселения «Благоустройство территории и жилищно-коммунальное хозяйство»</t>
  </si>
  <si>
    <t xml:space="preserve">951 0503 0400000000 000 </t>
  </si>
  <si>
    <t>Подпрограмма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</si>
  <si>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951 0503 0420000000 000 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</si>
  <si>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</si>
  <si>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951 0503 0420020250 000 </t>
  </si>
  <si>
    <t xml:space="preserve">951 0503 0420020250 200 </t>
  </si>
  <si>
    <t xml:space="preserve">951 0503 0420020250 240 </t>
  </si>
  <si>
    <t xml:space="preserve">951 0503 0420020250 244 </t>
  </si>
  <si>
    <t xml:space="preserve">951 0503 0420020250 247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</si>
  <si>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</si>
  <si>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</si>
  <si>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</si>
  <si>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</si>
  <si>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951 0705 0600000000 000 </t>
  </si>
  <si>
    <t xml:space="preserve">951 0705 0610000000 000 </t>
  </si>
  <si>
    <t>Мероприятия по повышению профессиональных компетенций кадров муниципального управления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</si>
  <si>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951 0705 0610020280 000 </t>
  </si>
  <si>
    <t xml:space="preserve">951 0705 0610020280 200 </t>
  </si>
  <si>
    <t xml:space="preserve">951 0705 0610020280 240 </t>
  </si>
  <si>
    <t xml:space="preserve">951 0705 0610020280 244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</si>
  <si>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</si>
  <si>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</si>
  <si>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</si>
  <si>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</si>
  <si>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Гуково-Гнилушевского сельского поселения «Развитие культуры»</t>
  </si>
  <si>
    <t xml:space="preserve">951 0801 0500000000 000 </t>
  </si>
  <si>
    <t>Подпрограмма «Организация досуга» муниципальной программы Гуково-Гнилушевского сельского поселения «Развитие культуры»</t>
  </si>
  <si>
    <t xml:space="preserve">951 0801 0520000000 000 </t>
  </si>
  <si>
    <t>Расходы на обеспечение деятельности (оказание услуг) муниципальных учреждений Гуково-Гнилушевского сельского поселения в рамках подпрограммы «Организация досуга» муниципальной программы Гуково-Гнилушевского сельского поселения «Развитие культуры»</t>
  </si>
  <si>
    <t xml:space="preserve">951 0801 0520000590 000 </t>
  </si>
  <si>
    <t>Предоставление субсидий бюджетным, автономным учреждениям и иным некоммерческим организациям</t>
  </si>
  <si>
    <t xml:space="preserve">951 0801 0520000590 600 </t>
  </si>
  <si>
    <t>Субсидии бюджетным учреждениям</t>
  </si>
  <si>
    <t xml:space="preserve">951 0801 0520000590 610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</si>
  <si>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</si>
  <si>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951 0801 0520000590 611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</si>
  <si>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</si>
  <si>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</si>
  <si>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</si>
  <si>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</si>
  <si>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951 1001 0600000000 000 </t>
  </si>
  <si>
    <t xml:space="preserve">951 1001 0630000000 000 </t>
  </si>
  <si>
    <t xml:space="preserve">951 1001 0630011020 000 </t>
  </si>
  <si>
    <t>Социальное обеспечение и иные выплаты населению</t>
  </si>
  <si>
    <t xml:space="preserve">951 1001 0630011020 300 </t>
  </si>
  <si>
    <t>Публичные нормативные социальные выплаты гражданам</t>
  </si>
  <si>
    <t xml:space="preserve">951 1001 0630011020 310 </t>
  </si>
  <si>
    <t>Иные пенсии, социальные доплаты к пенсиям</t>
  </si>
  <si>
    <t xml:space="preserve">951 1001 0630011020 312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</si>
  <si>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</si>
  <si>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</si>
  <si>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</si>
  <si>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</si>
  <si>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Гуково-Гнилушевского сельского поселения «Развитие физической культуры и спорта»</t>
  </si>
  <si>
    <t xml:space="preserve">951 1102 0700000000 000 </t>
  </si>
  <si>
    <t>Подпрограмма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</si>
  <si>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 xml:space="preserve">951 1102 0710000000 000 </t>
  </si>
  <si>
    <t>Мероприятия на физкультурные и массовые спортивные мероприятия в рамках подпрограммы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</si>
  <si>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 xml:space="preserve">951 1102 0710020320 000 </t>
  </si>
  <si>
    <t xml:space="preserve">951 1102 0710020320 200 </t>
  </si>
  <si>
    <t xml:space="preserve">951 1102 0710020320 240 </t>
  </si>
  <si>
    <t xml:space="preserve">951 1102 0710020320 244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</si>
  <si>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</si>
  <si>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</si>
  <si>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</si>
  <si>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</si>
  <si>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</si>
  <si>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</si>
  <si>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</si>
  <si>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</si>
  <si>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</si>
  <si>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</si>
  <si>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</si>
  <si>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</si>
  <si>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</si>
  <si>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</si>
  <si>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</si>
  <si>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</si>
  <si>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</si>
  <si>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</si>
  <si>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</si>
  <si>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</si>
  <si>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</si>
  <si>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</si>
  <si>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</si>
  <si>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</si>
  <si>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</si>
  <si>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</si>
  <si>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</si>
  <si>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</si>
  <si>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</si>
  <si>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</si>
  <si>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</si>
  <si>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</si>
  <si>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</si>
  <si>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</si>
  <si>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</si>
  <si>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</si>
  <si>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</si>
  <si>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</si>
  <si>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c:\выгрузка ЭБ\117Y01.txt</t>
  </si>
  <si>
    <t>Доходы/EXPORT_SRC_CODE</t>
  </si>
  <si>
    <t>Доходы/PERIOD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</si>
  <si>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</si>
  <si>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 xml:space="preserve">Прочая закупка товаров, работ и услуг </t>
  </si>
  <si>
    <t>Прочая закупка товаров, работ и услуг</t>
  </si>
  <si>
    <t>Источники финансирования дефицита бюджетов - всего</t>
  </si>
  <si>
    <t>000 01000000000000000</t>
  </si>
  <si>
    <t>951 01050000000000000</t>
  </si>
  <si>
    <t>увеличение остатков средств бюджетов, всего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</si>
  <si>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</si>
  <si>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</si>
  <si>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</si>
  <si>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</si>
  <si>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уменьшение остатков средств бюджетов, всего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</si>
  <si>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</si>
  <si>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</si>
  <si>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</si>
  <si>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</si>
  <si>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Начальник сектора экономики и финансов</t>
  </si>
  <si>
    <t>И.Н.Салькова</t>
  </si>
  <si>
    <t>Ведущий специалист (главный бухгалтер)</t>
  </si>
  <si>
    <t>А.Д.Сенюшкина</t>
  </si>
  <si>
    <t>Расходы на социальную поддержку лиц из числа муниципальных служащих Гуково-Гнилушевского  сельского поселения, имеющих право на получение государственной пенсии за выслугу лет в рамках  подпрограммы  «Социальная поддержка лиц из числа муниципальных служащих Гуково-Гнилушевского сельского поселения,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</si>
  <si>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 xml:space="preserve">Подпрограмма «Социальная поддержка лиц из числа муниципальных служащих Гуково-Гнилушевского сельского поселения,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 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</si>
  <si>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</si>
  <si>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</si>
  <si>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951 0412 9990020380 244 </t>
  </si>
  <si>
    <t xml:space="preserve">951 0503 0420020220 244 </t>
  </si>
  <si>
    <t xml:space="preserve">951 0503 0420020220 240 </t>
  </si>
  <si>
    <t xml:space="preserve">951 0503 0420020220 200 </t>
  </si>
  <si>
    <t>951 0503 0420020220 000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</si>
  <si>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</si>
  <si>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951 0412 9990020380 240 </t>
  </si>
  <si>
    <t xml:space="preserve">951 0412 9990020380 200 </t>
  </si>
  <si>
    <t xml:space="preserve">951 0412 9990020380 000 </t>
  </si>
  <si>
    <t>Расходы на проведение топографо-геодезических, картографических и земле-устроительных работ Гуково-Гнилушевского сельского поселения по иным не-программным расходам в рамках непрограммных расходов органа местного са-моуправления Гуково-Гнилушевского сельского поселения</t>
  </si>
  <si>
    <t xml:space="preserve">951 0412 9990000000 000 </t>
  </si>
  <si>
    <t xml:space="preserve">951 0412 9900000000 000 </t>
  </si>
  <si>
    <t>Другие вопросы в области национальной экономики</t>
  </si>
  <si>
    <t xml:space="preserve">951 0412 0000000000 000 </t>
  </si>
  <si>
    <t>000 20249999100000150</t>
  </si>
  <si>
    <t>000 20249999000000150</t>
  </si>
  <si>
    <t>Прочие межбюджетные трансферты. передаваемые бюджетам сельских поселений</t>
  </si>
  <si>
    <t xml:space="preserve">Прочие межбюджетные трансферты. передаваемые бюджетам </t>
  </si>
  <si>
    <r>
      <t xml:space="preserve">7  июля  </t>
    </r>
    <r>
      <rPr>
        <u/>
        <sz val="12"/>
        <rFont val="Times New Roman"/>
        <family val="1"/>
        <charset val="204"/>
      </rPr>
      <t xml:space="preserve"> 2023 г. </t>
    </r>
  </si>
  <si>
    <t>на 01.07.2023 г.</t>
  </si>
  <si>
    <t>Глава Администрации Гуково-Гнилушевского сельского поселения</t>
  </si>
  <si>
    <t>С.В.Филенко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</si>
</sst>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14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4"/>
      <name val="Arial Cyr"/>
    </font>
    <font>
      <b/>
      <sz val="14"/>
      <name val="Arial Cyr"/>
    </font>
    <font>
      <b/>
      <sz val="10"/>
      <name val="Arial Cyr"/>
      <charset val="1"/>
    </font>
    <font>
      <b/>
      <sz val="12"/>
      <name val="Arial Cyr"/>
      <charset val="1"/>
    </font>
    <font>
      <sz val="10"/>
      <name val="Arial Cyr"/>
      <charset val="1"/>
    </font>
    <font>
      <sz val="12"/>
      <name val="Arial Cyr"/>
      <charset val="1"/>
    </font>
    <font>
      <sz val="8"/>
      <name val="Arial Cyr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65" fontId="2" fillId="0" borderId="31" xfId="0" applyNumberFormat="1" applyFont="1" applyBorder="1" applyAlignment="1" applyProtection="1">
      <alignment horizontal="left" wrapText="1"/>
    </xf>
    <xf numFmtId="0" fontId="3" fillId="0" borderId="0" xfId="0" applyFont="1" applyBorder="1" applyAlignment="1" applyProtection="1"/>
    <xf numFmtId="0" fontId="2" fillId="0" borderId="34" xfId="0" applyFont="1" applyBorder="1" applyAlignment="1" applyProtection="1">
      <alignment vertical="center" wrapText="1"/>
    </xf>
    <xf numFmtId="49" fontId="2" fillId="0" borderId="34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5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7" xfId="0" applyFont="1" applyBorder="1" applyAlignment="1" applyProtection="1"/>
    <xf numFmtId="49" fontId="2" fillId="0" borderId="36" xfId="0" applyNumberFormat="1" applyFont="1" applyBorder="1" applyAlignment="1" applyProtection="1">
      <alignment horizontal="left" wrapText="1"/>
    </xf>
    <xf numFmtId="49" fontId="2" fillId="0" borderId="38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" fontId="5" fillId="0" borderId="16" xfId="0" applyNumberFormat="1" applyFont="1" applyBorder="1" applyAlignment="1" applyProtection="1">
      <alignment horizontal="right"/>
    </xf>
    <xf numFmtId="49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9" fontId="5" fillId="0" borderId="23" xfId="0" applyNumberFormat="1" applyFont="1" applyBorder="1" applyAlignment="1" applyProtection="1">
      <alignment horizontal="center"/>
    </xf>
    <xf numFmtId="4" fontId="5" fillId="0" borderId="23" xfId="0" applyNumberFormat="1" applyFont="1" applyBorder="1" applyAlignment="1" applyProtection="1">
      <alignment horizontal="right"/>
    </xf>
    <xf numFmtId="4" fontId="5" fillId="0" borderId="36" xfId="0" applyNumberFormat="1" applyFont="1" applyBorder="1" applyAlignment="1" applyProtection="1">
      <alignment horizontal="right"/>
    </xf>
    <xf numFmtId="0" fontId="5" fillId="0" borderId="37" xfId="0" applyFont="1" applyBorder="1" applyAlignment="1" applyProtection="1">
      <alignment horizontal="center"/>
    </xf>
    <xf numFmtId="0" fontId="5" fillId="0" borderId="37" xfId="0" applyFont="1" applyBorder="1" applyAlignment="1" applyProtection="1">
      <alignment horizontal="right"/>
    </xf>
    <xf numFmtId="0" fontId="5" fillId="0" borderId="37" xfId="0" applyFont="1" applyBorder="1" applyAlignment="1" applyProtection="1"/>
    <xf numFmtId="49" fontId="5" fillId="0" borderId="39" xfId="0" applyNumberFormat="1" applyFont="1" applyBorder="1" applyAlignment="1" applyProtection="1">
      <alignment horizontal="center"/>
    </xf>
    <xf numFmtId="4" fontId="5" fillId="0" borderId="40" xfId="0" applyNumberFormat="1" applyFont="1" applyBorder="1" applyAlignment="1" applyProtection="1">
      <alignment horizontal="right"/>
    </xf>
    <xf numFmtId="4" fontId="5" fillId="0" borderId="41" xfId="0" applyNumberFormat="1" applyFont="1" applyBorder="1" applyAlignment="1" applyProtection="1">
      <alignment horizontal="right"/>
    </xf>
    <xf numFmtId="4" fontId="6" fillId="0" borderId="15" xfId="0" applyNumberFormat="1" applyFont="1" applyBorder="1" applyAlignment="1" applyProtection="1">
      <alignment horizontal="right"/>
    </xf>
    <xf numFmtId="4" fontId="6" fillId="0" borderId="32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49" fontId="7" fillId="0" borderId="42" xfId="0" applyNumberFormat="1" applyFont="1" applyBorder="1" applyAlignment="1" applyProtection="1">
      <alignment horizontal="left" wrapText="1"/>
    </xf>
    <xf numFmtId="49" fontId="8" fillId="0" borderId="22" xfId="0" applyNumberFormat="1" applyFont="1" applyBorder="1" applyAlignment="1" applyProtection="1">
      <alignment horizontal="center" wrapText="1"/>
    </xf>
    <xf numFmtId="49" fontId="8" fillId="0" borderId="24" xfId="0" applyNumberFormat="1" applyFont="1" applyBorder="1" applyAlignment="1" applyProtection="1">
      <alignment horizontal="center" wrapText="1"/>
    </xf>
    <xf numFmtId="4" fontId="8" fillId="0" borderId="24" xfId="0" applyNumberFormat="1" applyFont="1" applyBorder="1" applyAlignment="1" applyProtection="1">
      <alignment horizontal="center"/>
    </xf>
    <xf numFmtId="4" fontId="8" fillId="0" borderId="24" xfId="0" applyNumberFormat="1" applyFont="1" applyBorder="1" applyAlignment="1" applyProtection="1">
      <alignment horizontal="right"/>
    </xf>
    <xf numFmtId="4" fontId="8" fillId="0" borderId="36" xfId="0" applyNumberFormat="1" applyFont="1" applyBorder="1" applyAlignment="1" applyProtection="1">
      <alignment horizontal="right"/>
    </xf>
    <xf numFmtId="0" fontId="9" fillId="0" borderId="43" xfId="0" applyFont="1" applyBorder="1" applyAlignment="1" applyProtection="1">
      <alignment horizontal="left"/>
    </xf>
    <xf numFmtId="0" fontId="10" fillId="0" borderId="27" xfId="0" applyFont="1" applyBorder="1" applyAlignment="1" applyProtection="1">
      <alignment horizontal="center"/>
    </xf>
    <xf numFmtId="0" fontId="10" fillId="0" borderId="29" xfId="0" applyFont="1" applyBorder="1" applyAlignment="1" applyProtection="1">
      <alignment horizontal="center"/>
    </xf>
    <xf numFmtId="49" fontId="10" fillId="0" borderId="29" xfId="0" applyNumberFormat="1" applyFont="1" applyBorder="1" applyAlignment="1" applyProtection="1">
      <alignment horizontal="center"/>
    </xf>
    <xf numFmtId="49" fontId="10" fillId="0" borderId="30" xfId="0" applyNumberFormat="1" applyFont="1" applyBorder="1" applyAlignment="1" applyProtection="1">
      <alignment horizontal="center"/>
    </xf>
    <xf numFmtId="49" fontId="7" fillId="0" borderId="31" xfId="0" applyNumberFormat="1" applyFont="1" applyBorder="1" applyAlignment="1" applyProtection="1">
      <alignment horizontal="left" wrapText="1"/>
    </xf>
    <xf numFmtId="49" fontId="8" fillId="0" borderId="14" xfId="0" applyNumberFormat="1" applyFont="1" applyBorder="1" applyAlignment="1" applyProtection="1">
      <alignment horizontal="center" wrapText="1"/>
    </xf>
    <xf numFmtId="49" fontId="8" fillId="0" borderId="15" xfId="0" applyNumberFormat="1" applyFont="1" applyBorder="1" applyAlignment="1" applyProtection="1">
      <alignment horizontal="center" wrapText="1"/>
    </xf>
    <xf numFmtId="4" fontId="8" fillId="0" borderId="15" xfId="0" applyNumberFormat="1" applyFont="1" applyBorder="1" applyAlignment="1" applyProtection="1">
      <alignment horizontal="center"/>
    </xf>
    <xf numFmtId="4" fontId="8" fillId="0" borderId="16" xfId="0" applyNumberFormat="1" applyFont="1" applyBorder="1" applyAlignment="1" applyProtection="1">
      <alignment horizontal="center"/>
    </xf>
    <xf numFmtId="49" fontId="9" fillId="0" borderId="21" xfId="0" applyNumberFormat="1" applyFont="1" applyBorder="1" applyAlignment="1" applyProtection="1">
      <alignment horizontal="left" wrapText="1"/>
    </xf>
    <xf numFmtId="49" fontId="10" fillId="0" borderId="22" xfId="0" applyNumberFormat="1" applyFont="1" applyBorder="1" applyAlignment="1" applyProtection="1">
      <alignment horizontal="center" wrapText="1"/>
    </xf>
    <xf numFmtId="49" fontId="10" fillId="0" borderId="24" xfId="0" applyNumberFormat="1" applyFont="1" applyBorder="1" applyAlignment="1" applyProtection="1">
      <alignment horizontal="center" wrapText="1"/>
    </xf>
    <xf numFmtId="4" fontId="10" fillId="0" borderId="24" xfId="0" applyNumberFormat="1" applyFont="1" applyBorder="1" applyAlignment="1" applyProtection="1">
      <alignment horizontal="right"/>
    </xf>
    <xf numFmtId="4" fontId="10" fillId="0" borderId="36" xfId="0" applyNumberFormat="1" applyFont="1" applyBorder="1" applyAlignment="1" applyProtection="1">
      <alignment horizontal="right"/>
    </xf>
    <xf numFmtId="0" fontId="0" fillId="0" borderId="0" xfId="0" applyAlignment="1">
      <alignment wrapText="1"/>
    </xf>
    <xf numFmtId="0" fontId="11" fillId="0" borderId="0" xfId="0" applyFont="1"/>
    <xf numFmtId="0" fontId="12" fillId="0" borderId="0" xfId="0" applyFont="1" applyAlignment="1">
      <alignment wrapText="1"/>
    </xf>
    <xf numFmtId="0" fontId="12" fillId="0" borderId="0" xfId="0" applyFont="1"/>
    <xf numFmtId="0" fontId="12" fillId="0" borderId="5" xfId="0" applyFont="1" applyBorder="1"/>
    <xf numFmtId="4" fontId="5" fillId="0" borderId="24" xfId="0" applyNumberFormat="1" applyFont="1" applyFill="1" applyBorder="1" applyAlignment="1" applyProtection="1">
      <alignment horizontal="right"/>
    </xf>
    <xf numFmtId="4" fontId="5" fillId="0" borderId="23" xfId="0" applyNumberFormat="1" applyFont="1" applyFill="1" applyBorder="1" applyAlignment="1" applyProtection="1">
      <alignment horizontal="right"/>
    </xf>
    <xf numFmtId="4" fontId="5" fillId="0" borderId="36" xfId="0" applyNumberFormat="1" applyFont="1" applyFill="1" applyBorder="1" applyAlignment="1" applyProtection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12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1">
    <dxf>
      <font>
        <name val="Arial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28</xdr:row>
      <xdr:rowOff>78068</xdr:rowOff>
    </xdr:from>
    <xdr:to>
      <xdr:col>2</xdr:col>
      <xdr:colOff>1895308</xdr:colOff>
      <xdr:row>30</xdr:row>
      <xdr:rowOff>135218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5233" y="6602693"/>
          <a:ext cx="5080950" cy="609600"/>
          <a:chOff x="1" y="1"/>
          <a:chExt cx="971" cy="204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workbookViewId="0">
      <selection activeCell="E25" sqref="E25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5" width="18.7109375" customWidth="1"/>
    <col min="6" max="6" width="20.7109375" customWidth="1"/>
  </cols>
  <sheetData>
    <row r="1" spans="1:6" ht="15">
      <c r="A1" s="118"/>
      <c r="B1" s="118"/>
      <c r="C1" s="118"/>
      <c r="D1" s="118"/>
      <c r="E1" s="2"/>
      <c r="F1" s="2"/>
    </row>
    <row r="2" spans="1:6" ht="16.899999999999999" customHeight="1">
      <c r="A2" s="118" t="s">
        <v>0</v>
      </c>
      <c r="B2" s="118"/>
      <c r="C2" s="118"/>
      <c r="D2" s="11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9" t="s">
        <v>408</v>
      </c>
      <c r="B4" s="119"/>
      <c r="C4" s="119"/>
      <c r="D4" s="119"/>
      <c r="E4" s="3" t="s">
        <v>4</v>
      </c>
      <c r="F4" s="9">
        <v>45108</v>
      </c>
    </row>
    <row r="5" spans="1:6">
      <c r="A5" s="10"/>
      <c r="B5" s="10"/>
      <c r="C5" s="10"/>
      <c r="D5" s="10"/>
      <c r="E5" s="3" t="s">
        <v>6</v>
      </c>
      <c r="F5" s="11" t="s">
        <v>17</v>
      </c>
    </row>
    <row r="6" spans="1:6">
      <c r="A6" s="12" t="s">
        <v>7</v>
      </c>
      <c r="B6" s="120" t="s">
        <v>13</v>
      </c>
      <c r="C6" s="121"/>
      <c r="D6" s="121"/>
      <c r="E6" s="3" t="s">
        <v>8</v>
      </c>
      <c r="F6" s="11" t="s">
        <v>18</v>
      </c>
    </row>
    <row r="7" spans="1:6">
      <c r="A7" s="12" t="s">
        <v>9</v>
      </c>
      <c r="B7" s="122" t="s">
        <v>14</v>
      </c>
      <c r="C7" s="122"/>
      <c r="D7" s="122"/>
      <c r="E7" s="3" t="s">
        <v>10</v>
      </c>
      <c r="F7" s="13" t="s">
        <v>19</v>
      </c>
    </row>
    <row r="8" spans="1:6">
      <c r="A8" s="12" t="s">
        <v>15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>
      <c r="A10" s="118" t="s">
        <v>20</v>
      </c>
      <c r="B10" s="118"/>
      <c r="C10" s="118"/>
      <c r="D10" s="118"/>
      <c r="E10" s="1"/>
      <c r="F10" s="18"/>
    </row>
    <row r="11" spans="1:6" ht="4.1500000000000004" customHeight="1">
      <c r="A11" s="112" t="s">
        <v>21</v>
      </c>
      <c r="B11" s="106" t="s">
        <v>22</v>
      </c>
      <c r="C11" s="106" t="s">
        <v>23</v>
      </c>
      <c r="D11" s="109" t="s">
        <v>24</v>
      </c>
      <c r="E11" s="109" t="s">
        <v>25</v>
      </c>
      <c r="F11" s="115" t="s">
        <v>26</v>
      </c>
    </row>
    <row r="12" spans="1:6" ht="3.6" customHeight="1">
      <c r="A12" s="113"/>
      <c r="B12" s="107"/>
      <c r="C12" s="107"/>
      <c r="D12" s="110"/>
      <c r="E12" s="110"/>
      <c r="F12" s="116"/>
    </row>
    <row r="13" spans="1:6" ht="3" customHeight="1">
      <c r="A13" s="113"/>
      <c r="B13" s="107"/>
      <c r="C13" s="107"/>
      <c r="D13" s="110"/>
      <c r="E13" s="110"/>
      <c r="F13" s="116"/>
    </row>
    <row r="14" spans="1:6" ht="3" customHeight="1">
      <c r="A14" s="113"/>
      <c r="B14" s="107"/>
      <c r="C14" s="107"/>
      <c r="D14" s="110"/>
      <c r="E14" s="110"/>
      <c r="F14" s="116"/>
    </row>
    <row r="15" spans="1:6" ht="3" customHeight="1">
      <c r="A15" s="113"/>
      <c r="B15" s="107"/>
      <c r="C15" s="107"/>
      <c r="D15" s="110"/>
      <c r="E15" s="110"/>
      <c r="F15" s="116"/>
    </row>
    <row r="16" spans="1:6" ht="3" customHeight="1">
      <c r="A16" s="113"/>
      <c r="B16" s="107"/>
      <c r="C16" s="107"/>
      <c r="D16" s="110"/>
      <c r="E16" s="110"/>
      <c r="F16" s="116"/>
    </row>
    <row r="17" spans="1:6" ht="23.45" customHeight="1">
      <c r="A17" s="114"/>
      <c r="B17" s="108"/>
      <c r="C17" s="108"/>
      <c r="D17" s="111"/>
      <c r="E17" s="111"/>
      <c r="F17" s="117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8">
      <c r="A19" s="25" t="s">
        <v>30</v>
      </c>
      <c r="B19" s="26" t="s">
        <v>31</v>
      </c>
      <c r="C19" s="27" t="s">
        <v>32</v>
      </c>
      <c r="D19" s="63">
        <f>D21+D48</f>
        <v>11594500</v>
      </c>
      <c r="E19" s="64">
        <f>E21+E48</f>
        <v>5890074.5300000003</v>
      </c>
      <c r="F19" s="63">
        <f>IF(OR(D19="-",IF(E19="-",0,E19)&gt;=IF(D19="-",0,D19)),"-",IF(D19="-",0,D19)-IF(E19="-",0,E19))</f>
        <v>5704425.4699999997</v>
      </c>
    </row>
    <row r="20" spans="1:6" ht="18">
      <c r="A20" s="28" t="s">
        <v>33</v>
      </c>
      <c r="B20" s="29"/>
      <c r="C20" s="58"/>
      <c r="D20" s="59"/>
      <c r="E20" s="59"/>
      <c r="F20" s="60"/>
    </row>
    <row r="21" spans="1:6" ht="18">
      <c r="A21" s="30" t="s">
        <v>34</v>
      </c>
      <c r="B21" s="31" t="s">
        <v>31</v>
      </c>
      <c r="C21" s="61" t="s">
        <v>35</v>
      </c>
      <c r="D21" s="62">
        <v>4139700</v>
      </c>
      <c r="E21" s="62">
        <f>E22+E33+E30+E45</f>
        <v>1402261.6600000001</v>
      </c>
      <c r="F21" s="57">
        <f t="shared" ref="F21:F62" si="0">IF(OR(D21="-",IF(E21="-",0,E21)&gt;=IF(D21="-",0,D21)),"-",IF(D21="-",0,D21)-IF(E21="-",0,E21))</f>
        <v>2737438.34</v>
      </c>
    </row>
    <row r="22" spans="1:6" ht="18">
      <c r="A22" s="30" t="s">
        <v>36</v>
      </c>
      <c r="B22" s="31" t="s">
        <v>31</v>
      </c>
      <c r="C22" s="61" t="s">
        <v>37</v>
      </c>
      <c r="D22" s="62">
        <v>1073200</v>
      </c>
      <c r="E22" s="62">
        <f>E23</f>
        <v>530311.70000000007</v>
      </c>
      <c r="F22" s="57">
        <f t="shared" si="0"/>
        <v>542888.29999999993</v>
      </c>
    </row>
    <row r="23" spans="1:6" ht="18">
      <c r="A23" s="30" t="s">
        <v>38</v>
      </c>
      <c r="B23" s="31" t="s">
        <v>31</v>
      </c>
      <c r="C23" s="61" t="s">
        <v>39</v>
      </c>
      <c r="D23" s="62">
        <v>1073200</v>
      </c>
      <c r="E23" s="62">
        <f>E24+E27</f>
        <v>530311.70000000007</v>
      </c>
      <c r="F23" s="57">
        <f t="shared" si="0"/>
        <v>542888.29999999993</v>
      </c>
    </row>
    <row r="24" spans="1:6" ht="90" customHeight="1">
      <c r="A24" s="32" t="s">
        <v>365</v>
      </c>
      <c r="B24" s="31" t="s">
        <v>31</v>
      </c>
      <c r="C24" s="61" t="s">
        <v>40</v>
      </c>
      <c r="D24" s="62">
        <v>1073200</v>
      </c>
      <c r="E24" s="62">
        <f>E25+E26</f>
        <v>527891.8600000001</v>
      </c>
      <c r="F24" s="57">
        <f t="shared" si="0"/>
        <v>545308.1399999999</v>
      </c>
    </row>
    <row r="25" spans="1:6" ht="90.75">
      <c r="A25" s="32" t="s">
        <v>41</v>
      </c>
      <c r="B25" s="31" t="s">
        <v>31</v>
      </c>
      <c r="C25" s="61" t="s">
        <v>42</v>
      </c>
      <c r="D25" s="62" t="s">
        <v>43</v>
      </c>
      <c r="E25" s="62">
        <v>529669.06000000006</v>
      </c>
      <c r="F25" s="57" t="str">
        <f t="shared" si="0"/>
        <v>-</v>
      </c>
    </row>
    <row r="26" spans="1:6" ht="98.25" customHeight="1">
      <c r="A26" s="32" t="s">
        <v>388</v>
      </c>
      <c r="B26" s="31" t="s">
        <v>31</v>
      </c>
      <c r="C26" s="61" t="s">
        <v>387</v>
      </c>
      <c r="D26" s="62" t="s">
        <v>43</v>
      </c>
      <c r="E26" s="62">
        <v>-1777.2</v>
      </c>
      <c r="F26" s="57" t="s">
        <v>43</v>
      </c>
    </row>
    <row r="27" spans="1:6" ht="34.5">
      <c r="A27" s="30" t="s">
        <v>44</v>
      </c>
      <c r="B27" s="31" t="s">
        <v>31</v>
      </c>
      <c r="C27" s="61" t="s">
        <v>45</v>
      </c>
      <c r="D27" s="62" t="s">
        <v>43</v>
      </c>
      <c r="E27" s="62">
        <f>E28+E29</f>
        <v>2419.84</v>
      </c>
      <c r="F27" s="57" t="str">
        <f t="shared" si="0"/>
        <v>-</v>
      </c>
    </row>
    <row r="28" spans="1:6" ht="68.25">
      <c r="A28" s="30" t="s">
        <v>46</v>
      </c>
      <c r="B28" s="31" t="s">
        <v>31</v>
      </c>
      <c r="C28" s="61" t="s">
        <v>47</v>
      </c>
      <c r="D28" s="62" t="s">
        <v>43</v>
      </c>
      <c r="E28" s="62">
        <v>2334.8200000000002</v>
      </c>
      <c r="F28" s="57" t="str">
        <f t="shared" si="0"/>
        <v>-</v>
      </c>
    </row>
    <row r="29" spans="1:6" ht="68.25">
      <c r="A29" s="30" t="s">
        <v>48</v>
      </c>
      <c r="B29" s="31" t="s">
        <v>31</v>
      </c>
      <c r="C29" s="61" t="s">
        <v>49</v>
      </c>
      <c r="D29" s="62" t="s">
        <v>43</v>
      </c>
      <c r="E29" s="62">
        <v>85.02</v>
      </c>
      <c r="F29" s="57" t="str">
        <f t="shared" si="0"/>
        <v>-</v>
      </c>
    </row>
    <row r="30" spans="1:6" ht="18">
      <c r="A30" s="30" t="s">
        <v>50</v>
      </c>
      <c r="B30" s="31" t="s">
        <v>31</v>
      </c>
      <c r="C30" s="61" t="s">
        <v>51</v>
      </c>
      <c r="D30" s="62">
        <v>375200</v>
      </c>
      <c r="E30" s="62">
        <f>E31</f>
        <v>393529.59999999998</v>
      </c>
      <c r="F30" s="57" t="str">
        <f t="shared" si="0"/>
        <v>-</v>
      </c>
    </row>
    <row r="31" spans="1:6" ht="18">
      <c r="A31" s="30" t="s">
        <v>52</v>
      </c>
      <c r="B31" s="31" t="s">
        <v>31</v>
      </c>
      <c r="C31" s="61" t="s">
        <v>53</v>
      </c>
      <c r="D31" s="62">
        <v>375200</v>
      </c>
      <c r="E31" s="62">
        <f>E32</f>
        <v>393529.59999999998</v>
      </c>
      <c r="F31" s="57" t="str">
        <f t="shared" si="0"/>
        <v>-</v>
      </c>
    </row>
    <row r="32" spans="1:6" ht="18">
      <c r="A32" s="30" t="s">
        <v>52</v>
      </c>
      <c r="B32" s="31" t="s">
        <v>31</v>
      </c>
      <c r="C32" s="61" t="s">
        <v>54</v>
      </c>
      <c r="D32" s="62">
        <v>375200</v>
      </c>
      <c r="E32" s="62">
        <v>393529.59999999998</v>
      </c>
      <c r="F32" s="57" t="str">
        <f t="shared" si="0"/>
        <v>-</v>
      </c>
    </row>
    <row r="33" spans="1:6" ht="18">
      <c r="A33" s="30" t="s">
        <v>55</v>
      </c>
      <c r="B33" s="31" t="s">
        <v>31</v>
      </c>
      <c r="C33" s="61" t="s">
        <v>56</v>
      </c>
      <c r="D33" s="62">
        <v>2681900</v>
      </c>
      <c r="E33" s="62">
        <f>E34+E37</f>
        <v>477420.36</v>
      </c>
      <c r="F33" s="57">
        <f t="shared" si="0"/>
        <v>2204479.64</v>
      </c>
    </row>
    <row r="34" spans="1:6" ht="18">
      <c r="A34" s="30" t="s">
        <v>57</v>
      </c>
      <c r="B34" s="31" t="s">
        <v>31</v>
      </c>
      <c r="C34" s="61" t="s">
        <v>58</v>
      </c>
      <c r="D34" s="62">
        <v>184600</v>
      </c>
      <c r="E34" s="62">
        <f>E35</f>
        <v>5493.77</v>
      </c>
      <c r="F34" s="57">
        <f t="shared" si="0"/>
        <v>179106.23</v>
      </c>
    </row>
    <row r="35" spans="1:6" ht="34.5">
      <c r="A35" s="30" t="s">
        <v>59</v>
      </c>
      <c r="B35" s="31" t="s">
        <v>31</v>
      </c>
      <c r="C35" s="61" t="s">
        <v>60</v>
      </c>
      <c r="D35" s="62">
        <v>184600</v>
      </c>
      <c r="E35" s="62">
        <f>E36</f>
        <v>5493.77</v>
      </c>
      <c r="F35" s="57">
        <f t="shared" si="0"/>
        <v>179106.23</v>
      </c>
    </row>
    <row r="36" spans="1:6" ht="68.25">
      <c r="A36" s="30" t="s">
        <v>61</v>
      </c>
      <c r="B36" s="31" t="s">
        <v>31</v>
      </c>
      <c r="C36" s="61" t="s">
        <v>62</v>
      </c>
      <c r="D36" s="62" t="s">
        <v>43</v>
      </c>
      <c r="E36" s="62">
        <v>5493.77</v>
      </c>
      <c r="F36" s="57" t="str">
        <f t="shared" si="0"/>
        <v>-</v>
      </c>
    </row>
    <row r="37" spans="1:6" ht="18">
      <c r="A37" s="30" t="s">
        <v>63</v>
      </c>
      <c r="B37" s="31" t="s">
        <v>31</v>
      </c>
      <c r="C37" s="61" t="s">
        <v>64</v>
      </c>
      <c r="D37" s="62">
        <v>2497300</v>
      </c>
      <c r="E37" s="62">
        <f>E40+E38</f>
        <v>471926.58999999997</v>
      </c>
      <c r="F37" s="57">
        <f t="shared" si="0"/>
        <v>2025373.4100000001</v>
      </c>
    </row>
    <row r="38" spans="1:6" ht="18">
      <c r="A38" s="30" t="s">
        <v>65</v>
      </c>
      <c r="B38" s="31" t="s">
        <v>31</v>
      </c>
      <c r="C38" s="61" t="s">
        <v>66</v>
      </c>
      <c r="D38" s="62">
        <v>797900</v>
      </c>
      <c r="E38" s="62">
        <f>E39</f>
        <v>465164.12</v>
      </c>
      <c r="F38" s="57">
        <f t="shared" si="0"/>
        <v>332735.88</v>
      </c>
    </row>
    <row r="39" spans="1:6" ht="34.5">
      <c r="A39" s="30" t="s">
        <v>67</v>
      </c>
      <c r="B39" s="31" t="s">
        <v>31</v>
      </c>
      <c r="C39" s="61" t="s">
        <v>68</v>
      </c>
      <c r="D39" s="62">
        <v>797900</v>
      </c>
      <c r="E39" s="62">
        <v>465164.12</v>
      </c>
      <c r="F39" s="57">
        <f t="shared" si="0"/>
        <v>332735.88</v>
      </c>
    </row>
    <row r="40" spans="1:6" ht="18">
      <c r="A40" s="30" t="s">
        <v>69</v>
      </c>
      <c r="B40" s="31" t="s">
        <v>31</v>
      </c>
      <c r="C40" s="61" t="s">
        <v>70</v>
      </c>
      <c r="D40" s="62">
        <v>1699400</v>
      </c>
      <c r="E40" s="62">
        <f>E41</f>
        <v>6762.47</v>
      </c>
      <c r="F40" s="57">
        <f t="shared" si="0"/>
        <v>1692637.53</v>
      </c>
    </row>
    <row r="41" spans="1:6" ht="34.5">
      <c r="A41" s="30" t="s">
        <v>71</v>
      </c>
      <c r="B41" s="31" t="s">
        <v>31</v>
      </c>
      <c r="C41" s="61" t="s">
        <v>72</v>
      </c>
      <c r="D41" s="62">
        <v>1699400</v>
      </c>
      <c r="E41" s="62">
        <v>6762.47</v>
      </c>
      <c r="F41" s="57">
        <f t="shared" si="0"/>
        <v>1692637.53</v>
      </c>
    </row>
    <row r="42" spans="1:6" ht="18">
      <c r="A42" s="30" t="s">
        <v>73</v>
      </c>
      <c r="B42" s="31" t="s">
        <v>31</v>
      </c>
      <c r="C42" s="61" t="s">
        <v>74</v>
      </c>
      <c r="D42" s="62">
        <v>1200</v>
      </c>
      <c r="E42" s="62" t="s">
        <v>43</v>
      </c>
      <c r="F42" s="57">
        <f t="shared" si="0"/>
        <v>1200</v>
      </c>
    </row>
    <row r="43" spans="1:6" ht="45.75">
      <c r="A43" s="30" t="s">
        <v>75</v>
      </c>
      <c r="B43" s="31" t="s">
        <v>31</v>
      </c>
      <c r="C43" s="61" t="s">
        <v>76</v>
      </c>
      <c r="D43" s="62">
        <v>1200</v>
      </c>
      <c r="E43" s="62" t="s">
        <v>43</v>
      </c>
      <c r="F43" s="57">
        <f t="shared" si="0"/>
        <v>1200</v>
      </c>
    </row>
    <row r="44" spans="1:6" ht="68.25">
      <c r="A44" s="30" t="s">
        <v>77</v>
      </c>
      <c r="B44" s="31" t="s">
        <v>31</v>
      </c>
      <c r="C44" s="61" t="s">
        <v>78</v>
      </c>
      <c r="D44" s="62">
        <v>1200</v>
      </c>
      <c r="E44" s="62" t="s">
        <v>43</v>
      </c>
      <c r="F44" s="57">
        <f t="shared" si="0"/>
        <v>1200</v>
      </c>
    </row>
    <row r="45" spans="1:6" ht="18">
      <c r="A45" s="30" t="s">
        <v>79</v>
      </c>
      <c r="B45" s="31" t="s">
        <v>31</v>
      </c>
      <c r="C45" s="61" t="s">
        <v>80</v>
      </c>
      <c r="D45" s="62">
        <v>8200</v>
      </c>
      <c r="E45" s="62">
        <v>1000</v>
      </c>
      <c r="F45" s="57">
        <f t="shared" si="0"/>
        <v>7200</v>
      </c>
    </row>
    <row r="46" spans="1:6" ht="34.5">
      <c r="A46" s="30" t="s">
        <v>81</v>
      </c>
      <c r="B46" s="31" t="s">
        <v>31</v>
      </c>
      <c r="C46" s="61" t="s">
        <v>82</v>
      </c>
      <c r="D46" s="62">
        <v>8200</v>
      </c>
      <c r="E46" s="62">
        <v>1000</v>
      </c>
      <c r="F46" s="57">
        <f t="shared" si="0"/>
        <v>7200</v>
      </c>
    </row>
    <row r="47" spans="1:6" ht="45.75">
      <c r="A47" s="30" t="s">
        <v>83</v>
      </c>
      <c r="B47" s="31" t="s">
        <v>31</v>
      </c>
      <c r="C47" s="61" t="s">
        <v>84</v>
      </c>
      <c r="D47" s="62">
        <v>8200</v>
      </c>
      <c r="E47" s="62">
        <v>1000</v>
      </c>
      <c r="F47" s="57">
        <f t="shared" si="0"/>
        <v>7200</v>
      </c>
    </row>
    <row r="48" spans="1:6" ht="18">
      <c r="A48" s="30" t="s">
        <v>85</v>
      </c>
      <c r="B48" s="31" t="s">
        <v>31</v>
      </c>
      <c r="C48" s="61" t="s">
        <v>86</v>
      </c>
      <c r="D48" s="62">
        <f>D49</f>
        <v>7454800</v>
      </c>
      <c r="E48" s="62">
        <f>E49</f>
        <v>4487812.87</v>
      </c>
      <c r="F48" s="57">
        <f t="shared" si="0"/>
        <v>2966987.13</v>
      </c>
    </row>
    <row r="49" spans="1:6" ht="34.5">
      <c r="A49" s="30" t="s">
        <v>87</v>
      </c>
      <c r="B49" s="31" t="s">
        <v>31</v>
      </c>
      <c r="C49" s="61" t="s">
        <v>88</v>
      </c>
      <c r="D49" s="62">
        <f>D50+D56+D61</f>
        <v>7454800</v>
      </c>
      <c r="E49" s="62">
        <f>E50+E56+E61</f>
        <v>4487812.87</v>
      </c>
      <c r="F49" s="57">
        <f t="shared" si="0"/>
        <v>2966987.13</v>
      </c>
    </row>
    <row r="50" spans="1:6" ht="23.25">
      <c r="A50" s="30" t="s">
        <v>89</v>
      </c>
      <c r="B50" s="31" t="s">
        <v>31</v>
      </c>
      <c r="C50" s="61" t="s">
        <v>90</v>
      </c>
      <c r="D50" s="62">
        <v>6042100</v>
      </c>
      <c r="E50" s="62">
        <f>E51+E54</f>
        <v>3321800</v>
      </c>
      <c r="F50" s="57">
        <f t="shared" si="0"/>
        <v>2720300</v>
      </c>
    </row>
    <row r="51" spans="1:6" ht="18">
      <c r="A51" s="30" t="s">
        <v>91</v>
      </c>
      <c r="B51" s="31" t="s">
        <v>31</v>
      </c>
      <c r="C51" s="61" t="s">
        <v>92</v>
      </c>
      <c r="D51" s="62">
        <v>5918300</v>
      </c>
      <c r="E51" s="62">
        <f>E52</f>
        <v>3260000</v>
      </c>
      <c r="F51" s="57">
        <f t="shared" si="0"/>
        <v>2658300</v>
      </c>
    </row>
    <row r="52" spans="1:6" ht="20.25" customHeight="1">
      <c r="A52" s="30" t="s">
        <v>93</v>
      </c>
      <c r="B52" s="31" t="s">
        <v>31</v>
      </c>
      <c r="C52" s="61" t="s">
        <v>94</v>
      </c>
      <c r="D52" s="62">
        <v>5918300</v>
      </c>
      <c r="E52" s="62">
        <v>3260000</v>
      </c>
      <c r="F52" s="57">
        <f t="shared" si="0"/>
        <v>2658300</v>
      </c>
    </row>
    <row r="53" spans="1:6" ht="23.25" hidden="1">
      <c r="A53" s="30" t="s">
        <v>95</v>
      </c>
      <c r="B53" s="31" t="s">
        <v>31</v>
      </c>
      <c r="C53" s="61" t="s">
        <v>96</v>
      </c>
      <c r="D53" s="62">
        <v>0</v>
      </c>
      <c r="E53" s="62" t="s">
        <v>43</v>
      </c>
      <c r="F53" s="57" t="str">
        <f t="shared" si="0"/>
        <v>-</v>
      </c>
    </row>
    <row r="54" spans="1:6" ht="23.25">
      <c r="A54" s="30" t="s">
        <v>97</v>
      </c>
      <c r="B54" s="31" t="s">
        <v>31</v>
      </c>
      <c r="C54" s="61" t="s">
        <v>98</v>
      </c>
      <c r="D54" s="62">
        <f>D55</f>
        <v>123800</v>
      </c>
      <c r="E54" s="62">
        <f>E55</f>
        <v>61800</v>
      </c>
      <c r="F54" s="57">
        <f t="shared" si="0"/>
        <v>62000</v>
      </c>
    </row>
    <row r="55" spans="1:6" ht="23.25">
      <c r="A55" s="30" t="s">
        <v>99</v>
      </c>
      <c r="B55" s="31" t="s">
        <v>31</v>
      </c>
      <c r="C55" s="61" t="s">
        <v>100</v>
      </c>
      <c r="D55" s="62">
        <v>123800</v>
      </c>
      <c r="E55" s="62">
        <v>61800</v>
      </c>
      <c r="F55" s="57">
        <f t="shared" si="0"/>
        <v>62000</v>
      </c>
    </row>
    <row r="56" spans="1:6" ht="23.25">
      <c r="A56" s="30" t="s">
        <v>101</v>
      </c>
      <c r="B56" s="31" t="s">
        <v>31</v>
      </c>
      <c r="C56" s="61" t="s">
        <v>102</v>
      </c>
      <c r="D56" s="62">
        <v>117800</v>
      </c>
      <c r="E56" s="62">
        <f>E57+E59</f>
        <v>47700</v>
      </c>
      <c r="F56" s="57">
        <f t="shared" si="0"/>
        <v>70100</v>
      </c>
    </row>
    <row r="57" spans="1:6" ht="34.5">
      <c r="A57" s="30" t="s">
        <v>103</v>
      </c>
      <c r="B57" s="31" t="s">
        <v>31</v>
      </c>
      <c r="C57" s="61" t="s">
        <v>104</v>
      </c>
      <c r="D57" s="62">
        <v>200</v>
      </c>
      <c r="E57" s="62">
        <f>E58</f>
        <v>200</v>
      </c>
      <c r="F57" s="57" t="str">
        <f t="shared" si="0"/>
        <v>-</v>
      </c>
    </row>
    <row r="58" spans="1:6" ht="34.5">
      <c r="A58" s="30" t="s">
        <v>105</v>
      </c>
      <c r="B58" s="31" t="s">
        <v>31</v>
      </c>
      <c r="C58" s="61" t="s">
        <v>106</v>
      </c>
      <c r="D58" s="62">
        <v>200</v>
      </c>
      <c r="E58" s="62">
        <v>200</v>
      </c>
      <c r="F58" s="57" t="str">
        <f t="shared" si="0"/>
        <v>-</v>
      </c>
    </row>
    <row r="59" spans="1:6" ht="34.5">
      <c r="A59" s="30" t="s">
        <v>107</v>
      </c>
      <c r="B59" s="31" t="s">
        <v>31</v>
      </c>
      <c r="C59" s="61" t="s">
        <v>108</v>
      </c>
      <c r="D59" s="62">
        <v>117600</v>
      </c>
      <c r="E59" s="62">
        <f>E60</f>
        <v>47500</v>
      </c>
      <c r="F59" s="57">
        <f t="shared" si="0"/>
        <v>70100</v>
      </c>
    </row>
    <row r="60" spans="1:6" ht="34.5">
      <c r="A60" s="30" t="s">
        <v>109</v>
      </c>
      <c r="B60" s="31" t="s">
        <v>31</v>
      </c>
      <c r="C60" s="61" t="s">
        <v>110</v>
      </c>
      <c r="D60" s="62">
        <v>117600</v>
      </c>
      <c r="E60" s="62">
        <v>47500</v>
      </c>
      <c r="F60" s="57">
        <f t="shared" si="0"/>
        <v>70100</v>
      </c>
    </row>
    <row r="61" spans="1:6" ht="18">
      <c r="A61" s="30" t="s">
        <v>111</v>
      </c>
      <c r="B61" s="31" t="s">
        <v>31</v>
      </c>
      <c r="C61" s="61" t="s">
        <v>112</v>
      </c>
      <c r="D61" s="62">
        <f>D62+D64</f>
        <v>1294900</v>
      </c>
      <c r="E61" s="62">
        <f>E62+E64</f>
        <v>1118312.8700000001</v>
      </c>
      <c r="F61" s="57">
        <f t="shared" si="0"/>
        <v>176587.12999999989</v>
      </c>
    </row>
    <row r="62" spans="1:6" ht="45.75">
      <c r="A62" s="30" t="s">
        <v>113</v>
      </c>
      <c r="B62" s="31" t="s">
        <v>31</v>
      </c>
      <c r="C62" s="61" t="s">
        <v>114</v>
      </c>
      <c r="D62" s="62">
        <f>D63</f>
        <v>1174900</v>
      </c>
      <c r="E62" s="62">
        <f>E63</f>
        <v>1018312.87</v>
      </c>
      <c r="F62" s="57">
        <f t="shared" si="0"/>
        <v>156587.13</v>
      </c>
    </row>
    <row r="63" spans="1:6" ht="57">
      <c r="A63" s="30" t="s">
        <v>115</v>
      </c>
      <c r="B63" s="31" t="s">
        <v>31</v>
      </c>
      <c r="C63" s="61" t="s">
        <v>116</v>
      </c>
      <c r="D63" s="62">
        <v>1174900</v>
      </c>
      <c r="E63" s="62">
        <v>1018312.87</v>
      </c>
      <c r="F63" s="57">
        <f>IF(OR(D63="-",IF(E63="-",0,E63)&gt;=IF(D63="-",0,D63)),"-",IF(D63="-",0,D63)-IF(E63="-",0,E63))</f>
        <v>156587.13</v>
      </c>
    </row>
    <row r="64" spans="1:6" ht="40.5" customHeight="1">
      <c r="A64" s="30" t="s">
        <v>406</v>
      </c>
      <c r="B64" s="31" t="s">
        <v>31</v>
      </c>
      <c r="C64" s="61" t="s">
        <v>404</v>
      </c>
      <c r="D64" s="62">
        <f t="shared" ref="D64" si="1">D65</f>
        <v>120000</v>
      </c>
      <c r="E64" s="62">
        <f>E65</f>
        <v>100000</v>
      </c>
      <c r="F64" s="57">
        <f>F65</f>
        <v>20000</v>
      </c>
    </row>
    <row r="65" spans="1:6" ht="42.75" customHeight="1">
      <c r="A65" s="30" t="s">
        <v>405</v>
      </c>
      <c r="B65" s="31" t="s">
        <v>31</v>
      </c>
      <c r="C65" s="61" t="s">
        <v>403</v>
      </c>
      <c r="D65" s="62">
        <v>120000</v>
      </c>
      <c r="E65" s="62">
        <v>100000</v>
      </c>
      <c r="F65" s="57">
        <f>D65-E65</f>
        <v>20000</v>
      </c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1">
    <cfRule type="cellIs" priority="2" stopIfTrue="1" operator="equal">
      <formula>0</formula>
    </cfRule>
  </conditionalFormatting>
  <conditionalFormatting sqref="F29">
    <cfRule type="cellIs" priority="3" stopIfTrue="1" operator="equal">
      <formula>0</formula>
    </cfRule>
  </conditionalFormatting>
  <conditionalFormatting sqref="F28">
    <cfRule type="cellIs" priority="4" stopIfTrue="1" operator="equal">
      <formula>0</formula>
    </cfRule>
  </conditionalFormatting>
  <conditionalFormatting sqref="F41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4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0"/>
  <sheetViews>
    <sheetView showGridLines="0" tabSelected="1" topLeftCell="A9" workbookViewId="0">
      <selection activeCell="E24" sqref="E24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5" width="18.7109375" customWidth="1"/>
    <col min="6" max="6" width="21.140625" customWidth="1"/>
  </cols>
  <sheetData>
    <row r="2" spans="1:6" ht="15" customHeight="1">
      <c r="A2" s="118" t="s">
        <v>117</v>
      </c>
      <c r="B2" s="118"/>
      <c r="C2" s="118"/>
      <c r="D2" s="118"/>
      <c r="E2" s="1"/>
      <c r="F2" s="14" t="s">
        <v>118</v>
      </c>
    </row>
    <row r="3" spans="1:6" ht="13.5" customHeight="1">
      <c r="A3" s="5"/>
      <c r="B3" s="5"/>
      <c r="C3" s="33"/>
      <c r="D3" s="10"/>
      <c r="E3" s="10"/>
      <c r="F3" s="10"/>
    </row>
    <row r="4" spans="1:6" ht="10.15" customHeight="1">
      <c r="A4" s="125" t="s">
        <v>21</v>
      </c>
      <c r="B4" s="106" t="s">
        <v>22</v>
      </c>
      <c r="C4" s="123" t="s">
        <v>119</v>
      </c>
      <c r="D4" s="109" t="s">
        <v>24</v>
      </c>
      <c r="E4" s="128" t="s">
        <v>25</v>
      </c>
      <c r="F4" s="115" t="s">
        <v>26</v>
      </c>
    </row>
    <row r="5" spans="1:6" ht="5.45" customHeight="1">
      <c r="A5" s="126"/>
      <c r="B5" s="107"/>
      <c r="C5" s="124"/>
      <c r="D5" s="110"/>
      <c r="E5" s="129"/>
      <c r="F5" s="116"/>
    </row>
    <row r="6" spans="1:6" ht="9.6" customHeight="1">
      <c r="A6" s="126"/>
      <c r="B6" s="107"/>
      <c r="C6" s="124"/>
      <c r="D6" s="110"/>
      <c r="E6" s="129"/>
      <c r="F6" s="116"/>
    </row>
    <row r="7" spans="1:6" ht="6" customHeight="1">
      <c r="A7" s="126"/>
      <c r="B7" s="107"/>
      <c r="C7" s="124"/>
      <c r="D7" s="110"/>
      <c r="E7" s="129"/>
      <c r="F7" s="116"/>
    </row>
    <row r="8" spans="1:6" ht="6.6" customHeight="1">
      <c r="A8" s="126"/>
      <c r="B8" s="107"/>
      <c r="C8" s="124"/>
      <c r="D8" s="110"/>
      <c r="E8" s="129"/>
      <c r="F8" s="116"/>
    </row>
    <row r="9" spans="1:6" ht="10.9" customHeight="1">
      <c r="A9" s="126"/>
      <c r="B9" s="107"/>
      <c r="C9" s="124"/>
      <c r="D9" s="110"/>
      <c r="E9" s="129"/>
      <c r="F9" s="116"/>
    </row>
    <row r="10" spans="1:6" ht="4.1500000000000004" hidden="1" customHeight="1">
      <c r="A10" s="126"/>
      <c r="B10" s="107"/>
      <c r="C10" s="34"/>
      <c r="D10" s="110"/>
      <c r="E10" s="35"/>
      <c r="F10" s="36"/>
    </row>
    <row r="11" spans="1:6" ht="13.15" hidden="1" customHeight="1">
      <c r="A11" s="127"/>
      <c r="B11" s="108"/>
      <c r="C11" s="37"/>
      <c r="D11" s="111"/>
      <c r="E11" s="38"/>
      <c r="F11" s="39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40" t="s">
        <v>28</v>
      </c>
      <c r="F12" s="24" t="s">
        <v>29</v>
      </c>
    </row>
    <row r="13" spans="1:6" ht="18">
      <c r="A13" s="41" t="s">
        <v>120</v>
      </c>
      <c r="B13" s="42" t="s">
        <v>121</v>
      </c>
      <c r="C13" s="43" t="s">
        <v>122</v>
      </c>
      <c r="D13" s="74">
        <f>D15</f>
        <v>11609500</v>
      </c>
      <c r="E13" s="75">
        <f>E15</f>
        <v>5848581.6499999994</v>
      </c>
      <c r="F13" s="76">
        <f>IF(OR(D13="-",IF(E13="-",0,E13)&gt;=IF(D13="-",0,D13)),"-",IF(D13="-",0,D13)-IF(E13="-",0,E13))</f>
        <v>5760918.3500000006</v>
      </c>
    </row>
    <row r="14" spans="1:6">
      <c r="A14" s="44" t="s">
        <v>33</v>
      </c>
      <c r="B14" s="45"/>
      <c r="C14" s="46"/>
      <c r="D14" s="47"/>
      <c r="E14" s="48"/>
      <c r="F14" s="49"/>
    </row>
    <row r="15" spans="1:6" ht="23.25">
      <c r="A15" s="25" t="s">
        <v>123</v>
      </c>
      <c r="B15" s="50" t="s">
        <v>121</v>
      </c>
      <c r="C15" s="65" t="s">
        <v>124</v>
      </c>
      <c r="D15" s="63">
        <f>D16+D72+D81+D89+D104+D117+D125+D133+D141</f>
        <v>11609500</v>
      </c>
      <c r="E15" s="66">
        <f>E16+E72+E81+E104+E125+E133+E89+E117</f>
        <v>5848581.6499999994</v>
      </c>
      <c r="F15" s="67">
        <f t="shared" ref="F15:F46" si="0">IF(OR(D15="-",IF(E15="-",0,E15)&gt;=IF(D15="-",0,D15)),"-",IF(D15="-",0,D15)-IF(E15="-",0,E15))</f>
        <v>5760918.3500000006</v>
      </c>
    </row>
    <row r="16" spans="1:6" ht="18">
      <c r="A16" s="25" t="s">
        <v>125</v>
      </c>
      <c r="B16" s="50" t="s">
        <v>121</v>
      </c>
      <c r="C16" s="65" t="s">
        <v>126</v>
      </c>
      <c r="D16" s="63">
        <f>D17+D37+D43+D49</f>
        <v>6962300</v>
      </c>
      <c r="E16" s="66">
        <f>E17+E37+E49</f>
        <v>3002937.08</v>
      </c>
      <c r="F16" s="67">
        <f t="shared" si="0"/>
        <v>3959362.92</v>
      </c>
    </row>
    <row r="17" spans="1:6" ht="45.75">
      <c r="A17" s="25" t="s">
        <v>127</v>
      </c>
      <c r="B17" s="50" t="s">
        <v>121</v>
      </c>
      <c r="C17" s="65" t="s">
        <v>128</v>
      </c>
      <c r="D17" s="63">
        <f>D18+D31</f>
        <v>6832100</v>
      </c>
      <c r="E17" s="66">
        <f>E18+E31</f>
        <v>2918669.08</v>
      </c>
      <c r="F17" s="67">
        <f t="shared" si="0"/>
        <v>3913430.92</v>
      </c>
    </row>
    <row r="18" spans="1:6" ht="34.5">
      <c r="A18" s="25" t="s">
        <v>129</v>
      </c>
      <c r="B18" s="50" t="s">
        <v>121</v>
      </c>
      <c r="C18" s="65" t="s">
        <v>130</v>
      </c>
      <c r="D18" s="63">
        <f>D19</f>
        <v>6831900</v>
      </c>
      <c r="E18" s="66">
        <f>E19</f>
        <v>2918469.08</v>
      </c>
      <c r="F18" s="67">
        <f t="shared" si="0"/>
        <v>3913430.92</v>
      </c>
    </row>
    <row r="19" spans="1:6" ht="45.75">
      <c r="A19" s="25" t="s">
        <v>131</v>
      </c>
      <c r="B19" s="50" t="s">
        <v>121</v>
      </c>
      <c r="C19" s="65" t="s">
        <v>132</v>
      </c>
      <c r="D19" s="63">
        <f>D20+D26</f>
        <v>6831900</v>
      </c>
      <c r="E19" s="66">
        <f>E20+E26</f>
        <v>2918469.08</v>
      </c>
      <c r="F19" s="67">
        <f t="shared" si="0"/>
        <v>3913430.92</v>
      </c>
    </row>
    <row r="20" spans="1:6" ht="79.5">
      <c r="A20" s="51" t="s">
        <v>133</v>
      </c>
      <c r="B20" s="50" t="s">
        <v>121</v>
      </c>
      <c r="C20" s="65" t="s">
        <v>134</v>
      </c>
      <c r="D20" s="63">
        <v>5997100</v>
      </c>
      <c r="E20" s="66">
        <f>E21</f>
        <v>2551069.96</v>
      </c>
      <c r="F20" s="67">
        <f t="shared" si="0"/>
        <v>3446030.04</v>
      </c>
    </row>
    <row r="21" spans="1:6" ht="57">
      <c r="A21" s="25" t="s">
        <v>135</v>
      </c>
      <c r="B21" s="50" t="s">
        <v>121</v>
      </c>
      <c r="C21" s="65" t="s">
        <v>136</v>
      </c>
      <c r="D21" s="63">
        <v>5997100</v>
      </c>
      <c r="E21" s="66">
        <f>E22</f>
        <v>2551069.96</v>
      </c>
      <c r="F21" s="67">
        <f t="shared" si="0"/>
        <v>3446030.04</v>
      </c>
    </row>
    <row r="22" spans="1:6" ht="23.25">
      <c r="A22" s="25" t="s">
        <v>137</v>
      </c>
      <c r="B22" s="50" t="s">
        <v>121</v>
      </c>
      <c r="C22" s="65" t="s">
        <v>138</v>
      </c>
      <c r="D22" s="63">
        <v>5997100</v>
      </c>
      <c r="E22" s="66">
        <f>E23+E25+E24</f>
        <v>2551069.96</v>
      </c>
      <c r="F22" s="67">
        <f t="shared" si="0"/>
        <v>3446030.04</v>
      </c>
    </row>
    <row r="23" spans="1:6" ht="23.25">
      <c r="A23" s="25" t="s">
        <v>139</v>
      </c>
      <c r="B23" s="50" t="s">
        <v>121</v>
      </c>
      <c r="C23" s="65" t="s">
        <v>140</v>
      </c>
      <c r="D23" s="63">
        <v>4357900</v>
      </c>
      <c r="E23" s="66">
        <v>1903463.44</v>
      </c>
      <c r="F23" s="67">
        <f t="shared" si="0"/>
        <v>2454436.56</v>
      </c>
    </row>
    <row r="24" spans="1:6" ht="34.5">
      <c r="A24" s="25" t="s">
        <v>141</v>
      </c>
      <c r="B24" s="50" t="s">
        <v>121</v>
      </c>
      <c r="C24" s="65" t="s">
        <v>142</v>
      </c>
      <c r="D24" s="63">
        <v>323000</v>
      </c>
      <c r="E24" s="66">
        <v>79644.600000000006</v>
      </c>
      <c r="F24" s="67">
        <f t="shared" si="0"/>
        <v>243355.4</v>
      </c>
    </row>
    <row r="25" spans="1:6" ht="34.5">
      <c r="A25" s="25" t="s">
        <v>143</v>
      </c>
      <c r="B25" s="50" t="s">
        <v>121</v>
      </c>
      <c r="C25" s="65" t="s">
        <v>144</v>
      </c>
      <c r="D25" s="63">
        <v>1316200</v>
      </c>
      <c r="E25" s="66">
        <v>567961.92000000004</v>
      </c>
      <c r="F25" s="67">
        <f t="shared" si="0"/>
        <v>748238.08</v>
      </c>
    </row>
    <row r="26" spans="1:6" ht="79.5">
      <c r="A26" s="51" t="s">
        <v>145</v>
      </c>
      <c r="B26" s="50" t="s">
        <v>121</v>
      </c>
      <c r="C26" s="65" t="s">
        <v>146</v>
      </c>
      <c r="D26" s="63">
        <f>D27</f>
        <v>834800</v>
      </c>
      <c r="E26" s="66">
        <f>E27</f>
        <v>367399.12</v>
      </c>
      <c r="F26" s="67">
        <f t="shared" si="0"/>
        <v>467400.88</v>
      </c>
    </row>
    <row r="27" spans="1:6" ht="23.25">
      <c r="A27" s="25" t="s">
        <v>147</v>
      </c>
      <c r="B27" s="50" t="s">
        <v>121</v>
      </c>
      <c r="C27" s="65" t="s">
        <v>148</v>
      </c>
      <c r="D27" s="63">
        <f>D28</f>
        <v>834800</v>
      </c>
      <c r="E27" s="66">
        <f>E28</f>
        <v>367399.12</v>
      </c>
      <c r="F27" s="67">
        <f t="shared" si="0"/>
        <v>467400.88</v>
      </c>
    </row>
    <row r="28" spans="1:6" ht="23.25">
      <c r="A28" s="25" t="s">
        <v>149</v>
      </c>
      <c r="B28" s="50" t="s">
        <v>121</v>
      </c>
      <c r="C28" s="65" t="s">
        <v>150</v>
      </c>
      <c r="D28" s="63">
        <f>D29+D30</f>
        <v>834800</v>
      </c>
      <c r="E28" s="66">
        <f>E29+E30</f>
        <v>367399.12</v>
      </c>
      <c r="F28" s="67">
        <f t="shared" si="0"/>
        <v>467400.88</v>
      </c>
    </row>
    <row r="29" spans="1:6" ht="18">
      <c r="A29" s="25" t="s">
        <v>366</v>
      </c>
      <c r="B29" s="50" t="s">
        <v>121</v>
      </c>
      <c r="C29" s="65" t="s">
        <v>152</v>
      </c>
      <c r="D29" s="63">
        <v>793200</v>
      </c>
      <c r="E29" s="66">
        <v>343170.8</v>
      </c>
      <c r="F29" s="67">
        <f t="shared" si="0"/>
        <v>450029.2</v>
      </c>
    </row>
    <row r="30" spans="1:6" ht="18">
      <c r="A30" s="25" t="s">
        <v>153</v>
      </c>
      <c r="B30" s="50" t="s">
        <v>121</v>
      </c>
      <c r="C30" s="65" t="s">
        <v>154</v>
      </c>
      <c r="D30" s="63">
        <v>41600</v>
      </c>
      <c r="E30" s="66">
        <v>24228.32</v>
      </c>
      <c r="F30" s="67">
        <f t="shared" si="0"/>
        <v>17371.68</v>
      </c>
    </row>
    <row r="31" spans="1:6" ht="34.5">
      <c r="A31" s="25" t="s">
        <v>155</v>
      </c>
      <c r="B31" s="50" t="s">
        <v>121</v>
      </c>
      <c r="C31" s="65" t="s">
        <v>156</v>
      </c>
      <c r="D31" s="63">
        <v>200</v>
      </c>
      <c r="E31" s="66">
        <f>E32</f>
        <v>200</v>
      </c>
      <c r="F31" s="67" t="str">
        <f t="shared" si="0"/>
        <v>-</v>
      </c>
    </row>
    <row r="32" spans="1:6" ht="18">
      <c r="A32" s="25" t="s">
        <v>157</v>
      </c>
      <c r="B32" s="50" t="s">
        <v>121</v>
      </c>
      <c r="C32" s="65" t="s">
        <v>158</v>
      </c>
      <c r="D32" s="63">
        <v>200</v>
      </c>
      <c r="E32" s="66">
        <f>E33</f>
        <v>200</v>
      </c>
      <c r="F32" s="67" t="str">
        <f t="shared" si="0"/>
        <v>-</v>
      </c>
    </row>
    <row r="33" spans="1:6" ht="102">
      <c r="A33" s="51" t="s">
        <v>159</v>
      </c>
      <c r="B33" s="50" t="s">
        <v>121</v>
      </c>
      <c r="C33" s="65" t="s">
        <v>160</v>
      </c>
      <c r="D33" s="63">
        <v>200</v>
      </c>
      <c r="E33" s="66">
        <f>E34</f>
        <v>200</v>
      </c>
      <c r="F33" s="67" t="str">
        <f t="shared" si="0"/>
        <v>-</v>
      </c>
    </row>
    <row r="34" spans="1:6" ht="23.25">
      <c r="A34" s="25" t="s">
        <v>147</v>
      </c>
      <c r="B34" s="50" t="s">
        <v>121</v>
      </c>
      <c r="C34" s="65" t="s">
        <v>161</v>
      </c>
      <c r="D34" s="63">
        <v>200</v>
      </c>
      <c r="E34" s="66">
        <f>E35</f>
        <v>200</v>
      </c>
      <c r="F34" s="67" t="str">
        <f t="shared" si="0"/>
        <v>-</v>
      </c>
    </row>
    <row r="35" spans="1:6" ht="23.25">
      <c r="A35" s="25" t="s">
        <v>149</v>
      </c>
      <c r="B35" s="50" t="s">
        <v>121</v>
      </c>
      <c r="C35" s="65" t="s">
        <v>162</v>
      </c>
      <c r="D35" s="63">
        <v>200</v>
      </c>
      <c r="E35" s="66">
        <f>E36</f>
        <v>200</v>
      </c>
      <c r="F35" s="67" t="str">
        <f t="shared" si="0"/>
        <v>-</v>
      </c>
    </row>
    <row r="36" spans="1:6" ht="18">
      <c r="A36" s="25" t="s">
        <v>366</v>
      </c>
      <c r="B36" s="50" t="s">
        <v>121</v>
      </c>
      <c r="C36" s="65" t="s">
        <v>163</v>
      </c>
      <c r="D36" s="63">
        <v>200</v>
      </c>
      <c r="E36" s="66">
        <v>200</v>
      </c>
      <c r="F36" s="67" t="str">
        <f t="shared" si="0"/>
        <v>-</v>
      </c>
    </row>
    <row r="37" spans="1:6" ht="34.5">
      <c r="A37" s="25" t="s">
        <v>164</v>
      </c>
      <c r="B37" s="50" t="s">
        <v>121</v>
      </c>
      <c r="C37" s="65" t="s">
        <v>165</v>
      </c>
      <c r="D37" s="63">
        <v>30900</v>
      </c>
      <c r="E37" s="66">
        <f>E38</f>
        <v>15450</v>
      </c>
      <c r="F37" s="67">
        <f t="shared" si="0"/>
        <v>15450</v>
      </c>
    </row>
    <row r="38" spans="1:6" ht="34.5">
      <c r="A38" s="25" t="s">
        <v>155</v>
      </c>
      <c r="B38" s="50" t="s">
        <v>121</v>
      </c>
      <c r="C38" s="65" t="s">
        <v>166</v>
      </c>
      <c r="D38" s="63">
        <v>30900</v>
      </c>
      <c r="E38" s="66">
        <f>E39</f>
        <v>15450</v>
      </c>
      <c r="F38" s="67">
        <f t="shared" si="0"/>
        <v>15450</v>
      </c>
    </row>
    <row r="39" spans="1:6" ht="18">
      <c r="A39" s="25" t="s">
        <v>157</v>
      </c>
      <c r="B39" s="50" t="s">
        <v>121</v>
      </c>
      <c r="C39" s="65" t="s">
        <v>167</v>
      </c>
      <c r="D39" s="63">
        <v>30900</v>
      </c>
      <c r="E39" s="66">
        <f>E40</f>
        <v>15450</v>
      </c>
      <c r="F39" s="67">
        <f t="shared" si="0"/>
        <v>15450</v>
      </c>
    </row>
    <row r="40" spans="1:6" ht="124.5">
      <c r="A40" s="51" t="s">
        <v>168</v>
      </c>
      <c r="B40" s="50" t="s">
        <v>121</v>
      </c>
      <c r="C40" s="65" t="s">
        <v>169</v>
      </c>
      <c r="D40" s="63">
        <v>30900</v>
      </c>
      <c r="E40" s="66">
        <f>E41</f>
        <v>15450</v>
      </c>
      <c r="F40" s="67">
        <f t="shared" si="0"/>
        <v>15450</v>
      </c>
    </row>
    <row r="41" spans="1:6" ht="18">
      <c r="A41" s="25" t="s">
        <v>170</v>
      </c>
      <c r="B41" s="50" t="s">
        <v>121</v>
      </c>
      <c r="C41" s="65" t="s">
        <v>171</v>
      </c>
      <c r="D41" s="63">
        <v>30900</v>
      </c>
      <c r="E41" s="66">
        <f>E42</f>
        <v>15450</v>
      </c>
      <c r="F41" s="67">
        <f t="shared" si="0"/>
        <v>15450</v>
      </c>
    </row>
    <row r="42" spans="1:6" ht="18">
      <c r="A42" s="25" t="s">
        <v>111</v>
      </c>
      <c r="B42" s="50" t="s">
        <v>121</v>
      </c>
      <c r="C42" s="65" t="s">
        <v>172</v>
      </c>
      <c r="D42" s="63">
        <v>30900</v>
      </c>
      <c r="E42" s="66">
        <v>15450</v>
      </c>
      <c r="F42" s="67">
        <f t="shared" si="0"/>
        <v>15450</v>
      </c>
    </row>
    <row r="43" spans="1:6" ht="18">
      <c r="A43" s="25" t="s">
        <v>173</v>
      </c>
      <c r="B43" s="50" t="s">
        <v>121</v>
      </c>
      <c r="C43" s="65" t="s">
        <v>174</v>
      </c>
      <c r="D43" s="63">
        <v>3000</v>
      </c>
      <c r="E43" s="66" t="s">
        <v>43</v>
      </c>
      <c r="F43" s="67">
        <f t="shared" si="0"/>
        <v>3000</v>
      </c>
    </row>
    <row r="44" spans="1:6" ht="34.5">
      <c r="A44" s="25" t="s">
        <v>155</v>
      </c>
      <c r="B44" s="50" t="s">
        <v>121</v>
      </c>
      <c r="C44" s="65" t="s">
        <v>175</v>
      </c>
      <c r="D44" s="63">
        <v>3000</v>
      </c>
      <c r="E44" s="66" t="s">
        <v>43</v>
      </c>
      <c r="F44" s="67">
        <f t="shared" si="0"/>
        <v>3000</v>
      </c>
    </row>
    <row r="45" spans="1:6" ht="18">
      <c r="A45" s="25" t="s">
        <v>176</v>
      </c>
      <c r="B45" s="50" t="s">
        <v>121</v>
      </c>
      <c r="C45" s="65" t="s">
        <v>177</v>
      </c>
      <c r="D45" s="63">
        <v>3000</v>
      </c>
      <c r="E45" s="66" t="s">
        <v>43</v>
      </c>
      <c r="F45" s="67">
        <f t="shared" si="0"/>
        <v>3000</v>
      </c>
    </row>
    <row r="46" spans="1:6" ht="57">
      <c r="A46" s="25" t="s">
        <v>178</v>
      </c>
      <c r="B46" s="50" t="s">
        <v>121</v>
      </c>
      <c r="C46" s="65" t="s">
        <v>179</v>
      </c>
      <c r="D46" s="63">
        <v>3000</v>
      </c>
      <c r="E46" s="66" t="s">
        <v>43</v>
      </c>
      <c r="F46" s="67">
        <f t="shared" si="0"/>
        <v>3000</v>
      </c>
    </row>
    <row r="47" spans="1:6" ht="18">
      <c r="A47" s="25" t="s">
        <v>180</v>
      </c>
      <c r="B47" s="50" t="s">
        <v>121</v>
      </c>
      <c r="C47" s="65" t="s">
        <v>181</v>
      </c>
      <c r="D47" s="63">
        <v>3000</v>
      </c>
      <c r="E47" s="66" t="s">
        <v>43</v>
      </c>
      <c r="F47" s="67">
        <f t="shared" ref="F47:F78" si="1">IF(OR(D47="-",IF(E47="-",0,E47)&gt;=IF(D47="-",0,D47)),"-",IF(D47="-",0,D47)-IF(E47="-",0,E47))</f>
        <v>3000</v>
      </c>
    </row>
    <row r="48" spans="1:6" ht="18">
      <c r="A48" s="25" t="s">
        <v>182</v>
      </c>
      <c r="B48" s="50" t="s">
        <v>121</v>
      </c>
      <c r="C48" s="65" t="s">
        <v>183</v>
      </c>
      <c r="D48" s="63">
        <v>3000</v>
      </c>
      <c r="E48" s="66" t="s">
        <v>43</v>
      </c>
      <c r="F48" s="67">
        <f t="shared" si="1"/>
        <v>3000</v>
      </c>
    </row>
    <row r="49" spans="1:6" ht="18">
      <c r="A49" s="25" t="s">
        <v>184</v>
      </c>
      <c r="B49" s="50" t="s">
        <v>121</v>
      </c>
      <c r="C49" s="65" t="s">
        <v>185</v>
      </c>
      <c r="D49" s="63">
        <f>D50+D57</f>
        <v>96300</v>
      </c>
      <c r="E49" s="66">
        <f>E50+E57+E58</f>
        <v>68818</v>
      </c>
      <c r="F49" s="67">
        <f t="shared" si="1"/>
        <v>27482</v>
      </c>
    </row>
    <row r="50" spans="1:6" ht="34.5">
      <c r="A50" s="25" t="s">
        <v>129</v>
      </c>
      <c r="B50" s="50" t="s">
        <v>121</v>
      </c>
      <c r="C50" s="65" t="s">
        <v>186</v>
      </c>
      <c r="D50" s="63">
        <f t="shared" ref="D50:E53" si="2">D51</f>
        <v>44500</v>
      </c>
      <c r="E50" s="66">
        <f t="shared" si="2"/>
        <v>35468</v>
      </c>
      <c r="F50" s="67">
        <f t="shared" si="1"/>
        <v>9032</v>
      </c>
    </row>
    <row r="51" spans="1:6" ht="45.75">
      <c r="A51" s="25" t="s">
        <v>131</v>
      </c>
      <c r="B51" s="50" t="s">
        <v>121</v>
      </c>
      <c r="C51" s="65" t="s">
        <v>187</v>
      </c>
      <c r="D51" s="63">
        <f t="shared" si="2"/>
        <v>44500</v>
      </c>
      <c r="E51" s="66">
        <f t="shared" si="2"/>
        <v>35468</v>
      </c>
      <c r="F51" s="67">
        <f t="shared" si="1"/>
        <v>9032</v>
      </c>
    </row>
    <row r="52" spans="1:6" ht="57">
      <c r="A52" s="25" t="s">
        <v>188</v>
      </c>
      <c r="B52" s="50" t="s">
        <v>121</v>
      </c>
      <c r="C52" s="65" t="s">
        <v>189</v>
      </c>
      <c r="D52" s="63">
        <f t="shared" si="2"/>
        <v>44500</v>
      </c>
      <c r="E52" s="66">
        <f t="shared" si="2"/>
        <v>35468</v>
      </c>
      <c r="F52" s="67">
        <f t="shared" si="1"/>
        <v>9032</v>
      </c>
    </row>
    <row r="53" spans="1:6" ht="18">
      <c r="A53" s="25" t="s">
        <v>180</v>
      </c>
      <c r="B53" s="50" t="s">
        <v>121</v>
      </c>
      <c r="C53" s="65" t="s">
        <v>190</v>
      </c>
      <c r="D53" s="63">
        <f t="shared" si="2"/>
        <v>44500</v>
      </c>
      <c r="E53" s="66">
        <f t="shared" si="2"/>
        <v>35468</v>
      </c>
      <c r="F53" s="67">
        <f t="shared" si="1"/>
        <v>9032</v>
      </c>
    </row>
    <row r="54" spans="1:6" ht="18">
      <c r="A54" s="25" t="s">
        <v>191</v>
      </c>
      <c r="B54" s="50" t="s">
        <v>121</v>
      </c>
      <c r="C54" s="65" t="s">
        <v>192</v>
      </c>
      <c r="D54" s="63">
        <f>D55+D56</f>
        <v>44500</v>
      </c>
      <c r="E54" s="66">
        <f>E55+E56</f>
        <v>35468</v>
      </c>
      <c r="F54" s="67">
        <f t="shared" si="1"/>
        <v>9032</v>
      </c>
    </row>
    <row r="55" spans="1:6" ht="23.25">
      <c r="A55" s="25" t="s">
        <v>193</v>
      </c>
      <c r="B55" s="50" t="s">
        <v>121</v>
      </c>
      <c r="C55" s="65" t="s">
        <v>194</v>
      </c>
      <c r="D55" s="63">
        <v>43400</v>
      </c>
      <c r="E55" s="66">
        <v>34400</v>
      </c>
      <c r="F55" s="67">
        <f t="shared" si="1"/>
        <v>9000</v>
      </c>
    </row>
    <row r="56" spans="1:6" ht="18">
      <c r="A56" s="25" t="s">
        <v>195</v>
      </c>
      <c r="B56" s="50" t="s">
        <v>121</v>
      </c>
      <c r="C56" s="65" t="s">
        <v>196</v>
      </c>
      <c r="D56" s="63">
        <v>1100</v>
      </c>
      <c r="E56" s="66">
        <v>1068</v>
      </c>
      <c r="F56" s="67">
        <f t="shared" si="1"/>
        <v>32</v>
      </c>
    </row>
    <row r="57" spans="1:6" ht="23.25">
      <c r="A57" s="25" t="s">
        <v>197</v>
      </c>
      <c r="B57" s="50" t="s">
        <v>121</v>
      </c>
      <c r="C57" s="65" t="s">
        <v>198</v>
      </c>
      <c r="D57" s="63">
        <v>51800</v>
      </c>
      <c r="E57" s="66">
        <f>E63</f>
        <v>13350</v>
      </c>
      <c r="F57" s="67">
        <f t="shared" si="1"/>
        <v>38450</v>
      </c>
    </row>
    <row r="58" spans="1:6" ht="68.25">
      <c r="A58" s="51" t="s">
        <v>199</v>
      </c>
      <c r="B58" s="50" t="s">
        <v>121</v>
      </c>
      <c r="C58" s="65" t="s">
        <v>200</v>
      </c>
      <c r="D58" s="63">
        <v>20000</v>
      </c>
      <c r="E58" s="66">
        <f>E59</f>
        <v>20000</v>
      </c>
      <c r="F58" s="67" t="str">
        <f t="shared" si="1"/>
        <v>-</v>
      </c>
    </row>
    <row r="59" spans="1:6" ht="90.75">
      <c r="A59" s="51" t="s">
        <v>201</v>
      </c>
      <c r="B59" s="50" t="s">
        <v>121</v>
      </c>
      <c r="C59" s="65" t="s">
        <v>202</v>
      </c>
      <c r="D59" s="63">
        <v>20000</v>
      </c>
      <c r="E59" s="66">
        <f>E60</f>
        <v>20000</v>
      </c>
      <c r="F59" s="67" t="str">
        <f t="shared" si="1"/>
        <v>-</v>
      </c>
    </row>
    <row r="60" spans="1:6" ht="18">
      <c r="A60" s="25" t="s">
        <v>180</v>
      </c>
      <c r="B60" s="50" t="s">
        <v>121</v>
      </c>
      <c r="C60" s="65" t="s">
        <v>203</v>
      </c>
      <c r="D60" s="63">
        <v>20000</v>
      </c>
      <c r="E60" s="66">
        <f>E61</f>
        <v>20000</v>
      </c>
      <c r="F60" s="67" t="str">
        <f t="shared" si="1"/>
        <v>-</v>
      </c>
    </row>
    <row r="61" spans="1:6" ht="18">
      <c r="A61" s="25" t="s">
        <v>191</v>
      </c>
      <c r="B61" s="50" t="s">
        <v>121</v>
      </c>
      <c r="C61" s="65" t="s">
        <v>204</v>
      </c>
      <c r="D61" s="63">
        <v>20000</v>
      </c>
      <c r="E61" s="66">
        <f>E62</f>
        <v>20000</v>
      </c>
      <c r="F61" s="67" t="str">
        <f t="shared" si="1"/>
        <v>-</v>
      </c>
    </row>
    <row r="62" spans="1:6" ht="18">
      <c r="A62" s="25" t="s">
        <v>205</v>
      </c>
      <c r="B62" s="50" t="s">
        <v>121</v>
      </c>
      <c r="C62" s="65" t="s">
        <v>206</v>
      </c>
      <c r="D62" s="63">
        <v>20000</v>
      </c>
      <c r="E62" s="66">
        <v>20000</v>
      </c>
      <c r="F62" s="67" t="str">
        <f t="shared" si="1"/>
        <v>-</v>
      </c>
    </row>
    <row r="63" spans="1:6" ht="57">
      <c r="A63" s="25" t="s">
        <v>207</v>
      </c>
      <c r="B63" s="50" t="s">
        <v>121</v>
      </c>
      <c r="C63" s="65" t="s">
        <v>208</v>
      </c>
      <c r="D63" s="63">
        <v>31800</v>
      </c>
      <c r="E63" s="66">
        <f>E68+E64</f>
        <v>13350</v>
      </c>
      <c r="F63" s="67">
        <f t="shared" si="1"/>
        <v>18450</v>
      </c>
    </row>
    <row r="64" spans="1:6" ht="124.5">
      <c r="A64" s="51" t="s">
        <v>209</v>
      </c>
      <c r="B64" s="50" t="s">
        <v>121</v>
      </c>
      <c r="C64" s="65" t="s">
        <v>210</v>
      </c>
      <c r="D64" s="63">
        <v>15000</v>
      </c>
      <c r="E64" s="66">
        <f>E65</f>
        <v>6350</v>
      </c>
      <c r="F64" s="67">
        <f t="shared" si="1"/>
        <v>8650</v>
      </c>
    </row>
    <row r="65" spans="1:6" ht="23.25">
      <c r="A65" s="25" t="s">
        <v>147</v>
      </c>
      <c r="B65" s="50" t="s">
        <v>121</v>
      </c>
      <c r="C65" s="65" t="s">
        <v>211</v>
      </c>
      <c r="D65" s="63">
        <v>15000</v>
      </c>
      <c r="E65" s="66">
        <f>E66</f>
        <v>6350</v>
      </c>
      <c r="F65" s="67">
        <f t="shared" si="1"/>
        <v>8650</v>
      </c>
    </row>
    <row r="66" spans="1:6" ht="23.25">
      <c r="A66" s="25" t="s">
        <v>149</v>
      </c>
      <c r="B66" s="50" t="s">
        <v>121</v>
      </c>
      <c r="C66" s="65" t="s">
        <v>212</v>
      </c>
      <c r="D66" s="63">
        <v>15000</v>
      </c>
      <c r="E66" s="66">
        <f>E67</f>
        <v>6350</v>
      </c>
      <c r="F66" s="67">
        <f t="shared" si="1"/>
        <v>8650</v>
      </c>
    </row>
    <row r="67" spans="1:6" ht="18">
      <c r="A67" s="25" t="s">
        <v>366</v>
      </c>
      <c r="B67" s="50" t="s">
        <v>121</v>
      </c>
      <c r="C67" s="65" t="s">
        <v>213</v>
      </c>
      <c r="D67" s="63">
        <v>15000</v>
      </c>
      <c r="E67" s="66">
        <v>6350</v>
      </c>
      <c r="F67" s="67">
        <f t="shared" si="1"/>
        <v>8650</v>
      </c>
    </row>
    <row r="68" spans="1:6" ht="90.75">
      <c r="A68" s="51" t="s">
        <v>214</v>
      </c>
      <c r="B68" s="50" t="s">
        <v>121</v>
      </c>
      <c r="C68" s="65" t="s">
        <v>215</v>
      </c>
      <c r="D68" s="63">
        <v>16800</v>
      </c>
      <c r="E68" s="66">
        <f>E69</f>
        <v>7000</v>
      </c>
      <c r="F68" s="67">
        <f t="shared" si="1"/>
        <v>9800</v>
      </c>
    </row>
    <row r="69" spans="1:6" ht="23.25">
      <c r="A69" s="25" t="s">
        <v>147</v>
      </c>
      <c r="B69" s="50" t="s">
        <v>121</v>
      </c>
      <c r="C69" s="65" t="s">
        <v>216</v>
      </c>
      <c r="D69" s="63">
        <v>16800</v>
      </c>
      <c r="E69" s="66">
        <f>E70</f>
        <v>7000</v>
      </c>
      <c r="F69" s="67">
        <f t="shared" si="1"/>
        <v>9800</v>
      </c>
    </row>
    <row r="70" spans="1:6" ht="23.25">
      <c r="A70" s="25" t="s">
        <v>149</v>
      </c>
      <c r="B70" s="50" t="s">
        <v>121</v>
      </c>
      <c r="C70" s="65" t="s">
        <v>217</v>
      </c>
      <c r="D70" s="63">
        <v>16800</v>
      </c>
      <c r="E70" s="66">
        <f>E71</f>
        <v>7000</v>
      </c>
      <c r="F70" s="67">
        <f t="shared" si="1"/>
        <v>9800</v>
      </c>
    </row>
    <row r="71" spans="1:6" ht="23.25">
      <c r="A71" s="25" t="s">
        <v>151</v>
      </c>
      <c r="B71" s="50" t="s">
        <v>121</v>
      </c>
      <c r="C71" s="65" t="s">
        <v>218</v>
      </c>
      <c r="D71" s="63">
        <v>16800</v>
      </c>
      <c r="E71" s="66">
        <v>7000</v>
      </c>
      <c r="F71" s="67">
        <f t="shared" si="1"/>
        <v>9800</v>
      </c>
    </row>
    <row r="72" spans="1:6" ht="18">
      <c r="A72" s="25" t="s">
        <v>219</v>
      </c>
      <c r="B72" s="50" t="s">
        <v>121</v>
      </c>
      <c r="C72" s="65" t="s">
        <v>220</v>
      </c>
      <c r="D72" s="63">
        <v>117600</v>
      </c>
      <c r="E72" s="66">
        <f t="shared" ref="E72:E77" si="3">E73</f>
        <v>47500</v>
      </c>
      <c r="F72" s="67">
        <f t="shared" si="1"/>
        <v>70100</v>
      </c>
    </row>
    <row r="73" spans="1:6" ht="18">
      <c r="A73" s="25" t="s">
        <v>221</v>
      </c>
      <c r="B73" s="50" t="s">
        <v>121</v>
      </c>
      <c r="C73" s="65" t="s">
        <v>222</v>
      </c>
      <c r="D73" s="63">
        <v>117600</v>
      </c>
      <c r="E73" s="66">
        <f t="shared" si="3"/>
        <v>47500</v>
      </c>
      <c r="F73" s="67">
        <f t="shared" si="1"/>
        <v>70100</v>
      </c>
    </row>
    <row r="74" spans="1:6" ht="34.5">
      <c r="A74" s="25" t="s">
        <v>155</v>
      </c>
      <c r="B74" s="50" t="s">
        <v>121</v>
      </c>
      <c r="C74" s="65" t="s">
        <v>223</v>
      </c>
      <c r="D74" s="63">
        <v>117600</v>
      </c>
      <c r="E74" s="66">
        <f t="shared" si="3"/>
        <v>47500</v>
      </c>
      <c r="F74" s="67">
        <f t="shared" si="1"/>
        <v>70100</v>
      </c>
    </row>
    <row r="75" spans="1:6" ht="18">
      <c r="A75" s="25" t="s">
        <v>157</v>
      </c>
      <c r="B75" s="50" t="s">
        <v>121</v>
      </c>
      <c r="C75" s="65" t="s">
        <v>224</v>
      </c>
      <c r="D75" s="63">
        <v>117600</v>
      </c>
      <c r="E75" s="66">
        <f t="shared" si="3"/>
        <v>47500</v>
      </c>
      <c r="F75" s="67">
        <f t="shared" si="1"/>
        <v>70100</v>
      </c>
    </row>
    <row r="76" spans="1:6" ht="68.25">
      <c r="A76" s="25" t="s">
        <v>225</v>
      </c>
      <c r="B76" s="50" t="s">
        <v>121</v>
      </c>
      <c r="C76" s="65" t="s">
        <v>226</v>
      </c>
      <c r="D76" s="63">
        <v>117600</v>
      </c>
      <c r="E76" s="66">
        <f t="shared" si="3"/>
        <v>47500</v>
      </c>
      <c r="F76" s="67">
        <f t="shared" si="1"/>
        <v>70100</v>
      </c>
    </row>
    <row r="77" spans="1:6" ht="57">
      <c r="A77" s="25" t="s">
        <v>135</v>
      </c>
      <c r="B77" s="50" t="s">
        <v>121</v>
      </c>
      <c r="C77" s="65" t="s">
        <v>227</v>
      </c>
      <c r="D77" s="63">
        <v>117600</v>
      </c>
      <c r="E77" s="66">
        <f t="shared" si="3"/>
        <v>47500</v>
      </c>
      <c r="F77" s="67">
        <f t="shared" si="1"/>
        <v>70100</v>
      </c>
    </row>
    <row r="78" spans="1:6" ht="23.25">
      <c r="A78" s="25" t="s">
        <v>137</v>
      </c>
      <c r="B78" s="50" t="s">
        <v>121</v>
      </c>
      <c r="C78" s="65" t="s">
        <v>228</v>
      </c>
      <c r="D78" s="63">
        <v>117600</v>
      </c>
      <c r="E78" s="66">
        <f>E79+E80</f>
        <v>47500</v>
      </c>
      <c r="F78" s="67">
        <f t="shared" si="1"/>
        <v>70100</v>
      </c>
    </row>
    <row r="79" spans="1:6" ht="23.25">
      <c r="A79" s="25" t="s">
        <v>139</v>
      </c>
      <c r="B79" s="50" t="s">
        <v>121</v>
      </c>
      <c r="C79" s="65" t="s">
        <v>229</v>
      </c>
      <c r="D79" s="63">
        <v>90300</v>
      </c>
      <c r="E79" s="66">
        <v>37543</v>
      </c>
      <c r="F79" s="67">
        <f t="shared" ref="F79:F121" si="4">IF(OR(D79="-",IF(E79="-",0,E79)&gt;=IF(D79="-",0,D79)),"-",IF(D79="-",0,D79)-IF(E79="-",0,E79))</f>
        <v>52757</v>
      </c>
    </row>
    <row r="80" spans="1:6" ht="34.5">
      <c r="A80" s="25" t="s">
        <v>143</v>
      </c>
      <c r="B80" s="50" t="s">
        <v>121</v>
      </c>
      <c r="C80" s="65" t="s">
        <v>230</v>
      </c>
      <c r="D80" s="63">
        <v>27300</v>
      </c>
      <c r="E80" s="66">
        <v>9957</v>
      </c>
      <c r="F80" s="67">
        <f t="shared" si="4"/>
        <v>17343</v>
      </c>
    </row>
    <row r="81" spans="1:6" ht="23.25">
      <c r="A81" s="25" t="s">
        <v>231</v>
      </c>
      <c r="B81" s="50" t="s">
        <v>121</v>
      </c>
      <c r="C81" s="65" t="s">
        <v>232</v>
      </c>
      <c r="D81" s="63">
        <f t="shared" ref="D81:D87" si="5">D82</f>
        <v>13500</v>
      </c>
      <c r="E81" s="66">
        <f t="shared" ref="E81:E87" si="6">E82</f>
        <v>13200</v>
      </c>
      <c r="F81" s="67">
        <f t="shared" si="4"/>
        <v>300</v>
      </c>
    </row>
    <row r="82" spans="1:6" ht="18">
      <c r="A82" s="25" t="s">
        <v>233</v>
      </c>
      <c r="B82" s="50" t="s">
        <v>121</v>
      </c>
      <c r="C82" s="65" t="s">
        <v>234</v>
      </c>
      <c r="D82" s="63">
        <f t="shared" si="5"/>
        <v>13500</v>
      </c>
      <c r="E82" s="66">
        <f t="shared" si="6"/>
        <v>13200</v>
      </c>
      <c r="F82" s="67">
        <f t="shared" si="4"/>
        <v>300</v>
      </c>
    </row>
    <row r="83" spans="1:6" ht="45.75">
      <c r="A83" s="25" t="s">
        <v>235</v>
      </c>
      <c r="B83" s="50" t="s">
        <v>121</v>
      </c>
      <c r="C83" s="65" t="s">
        <v>236</v>
      </c>
      <c r="D83" s="63">
        <f t="shared" si="5"/>
        <v>13500</v>
      </c>
      <c r="E83" s="66">
        <f t="shared" si="6"/>
        <v>13200</v>
      </c>
      <c r="F83" s="67">
        <f t="shared" si="4"/>
        <v>300</v>
      </c>
    </row>
    <row r="84" spans="1:6" ht="57">
      <c r="A84" s="25" t="s">
        <v>237</v>
      </c>
      <c r="B84" s="50" t="s">
        <v>121</v>
      </c>
      <c r="C84" s="65" t="s">
        <v>238</v>
      </c>
      <c r="D84" s="63">
        <f t="shared" si="5"/>
        <v>13500</v>
      </c>
      <c r="E84" s="66">
        <f t="shared" si="6"/>
        <v>13200</v>
      </c>
      <c r="F84" s="67">
        <f t="shared" si="4"/>
        <v>300</v>
      </c>
    </row>
    <row r="85" spans="1:6" ht="79.5">
      <c r="A85" s="51" t="s">
        <v>239</v>
      </c>
      <c r="B85" s="50" t="s">
        <v>121</v>
      </c>
      <c r="C85" s="65" t="s">
        <v>240</v>
      </c>
      <c r="D85" s="63">
        <f t="shared" si="5"/>
        <v>13500</v>
      </c>
      <c r="E85" s="66">
        <f t="shared" si="6"/>
        <v>13200</v>
      </c>
      <c r="F85" s="67">
        <f t="shared" si="4"/>
        <v>300</v>
      </c>
    </row>
    <row r="86" spans="1:6" ht="23.25">
      <c r="A86" s="25" t="s">
        <v>147</v>
      </c>
      <c r="B86" s="50" t="s">
        <v>121</v>
      </c>
      <c r="C86" s="65" t="s">
        <v>241</v>
      </c>
      <c r="D86" s="63">
        <f t="shared" si="5"/>
        <v>13500</v>
      </c>
      <c r="E86" s="66">
        <f t="shared" si="6"/>
        <v>13200</v>
      </c>
      <c r="F86" s="67">
        <f t="shared" si="4"/>
        <v>300</v>
      </c>
    </row>
    <row r="87" spans="1:6" ht="23.25">
      <c r="A87" s="25" t="s">
        <v>149</v>
      </c>
      <c r="B87" s="50" t="s">
        <v>121</v>
      </c>
      <c r="C87" s="65" t="s">
        <v>242</v>
      </c>
      <c r="D87" s="63">
        <f t="shared" si="5"/>
        <v>13500</v>
      </c>
      <c r="E87" s="66">
        <f t="shared" si="6"/>
        <v>13200</v>
      </c>
      <c r="F87" s="67">
        <f t="shared" si="4"/>
        <v>300</v>
      </c>
    </row>
    <row r="88" spans="1:6" ht="18">
      <c r="A88" s="25" t="s">
        <v>366</v>
      </c>
      <c r="B88" s="50" t="s">
        <v>121</v>
      </c>
      <c r="C88" s="65" t="s">
        <v>243</v>
      </c>
      <c r="D88" s="63">
        <v>13500</v>
      </c>
      <c r="E88" s="66">
        <v>13200</v>
      </c>
      <c r="F88" s="67">
        <f t="shared" si="4"/>
        <v>300</v>
      </c>
    </row>
    <row r="89" spans="1:6" ht="18">
      <c r="A89" s="25" t="s">
        <v>244</v>
      </c>
      <c r="B89" s="50" t="s">
        <v>121</v>
      </c>
      <c r="C89" s="65" t="s">
        <v>245</v>
      </c>
      <c r="D89" s="103">
        <f>D90+D97</f>
        <v>1125100</v>
      </c>
      <c r="E89" s="104">
        <f>E90+E97</f>
        <v>996920.87</v>
      </c>
      <c r="F89" s="105">
        <f t="shared" si="4"/>
        <v>128179.13</v>
      </c>
    </row>
    <row r="90" spans="1:6" ht="18">
      <c r="A90" s="25" t="s">
        <v>246</v>
      </c>
      <c r="B90" s="50" t="s">
        <v>121</v>
      </c>
      <c r="C90" s="65" t="s">
        <v>247</v>
      </c>
      <c r="D90" s="63">
        <f t="shared" ref="D90:E95" si="7">D91</f>
        <v>1118100</v>
      </c>
      <c r="E90" s="66">
        <f t="shared" si="7"/>
        <v>989920.87</v>
      </c>
      <c r="F90" s="67">
        <f t="shared" si="4"/>
        <v>128179.13</v>
      </c>
    </row>
    <row r="91" spans="1:6" ht="23.25">
      <c r="A91" s="25" t="s">
        <v>248</v>
      </c>
      <c r="B91" s="50" t="s">
        <v>121</v>
      </c>
      <c r="C91" s="65" t="s">
        <v>249</v>
      </c>
      <c r="D91" s="63">
        <f t="shared" si="7"/>
        <v>1118100</v>
      </c>
      <c r="E91" s="66">
        <f t="shared" si="7"/>
        <v>989920.87</v>
      </c>
      <c r="F91" s="67">
        <f t="shared" si="4"/>
        <v>128179.13</v>
      </c>
    </row>
    <row r="92" spans="1:6" ht="45.75">
      <c r="A92" s="25" t="s">
        <v>250</v>
      </c>
      <c r="B92" s="50" t="s">
        <v>121</v>
      </c>
      <c r="C92" s="65" t="s">
        <v>251</v>
      </c>
      <c r="D92" s="63">
        <f t="shared" si="7"/>
        <v>1118100</v>
      </c>
      <c r="E92" s="66">
        <f t="shared" si="7"/>
        <v>989920.87</v>
      </c>
      <c r="F92" s="67">
        <f t="shared" si="4"/>
        <v>128179.13</v>
      </c>
    </row>
    <row r="93" spans="1:6" ht="79.5">
      <c r="A93" s="51" t="s">
        <v>252</v>
      </c>
      <c r="B93" s="50" t="s">
        <v>121</v>
      </c>
      <c r="C93" s="65" t="s">
        <v>253</v>
      </c>
      <c r="D93" s="63">
        <f t="shared" si="7"/>
        <v>1118100</v>
      </c>
      <c r="E93" s="66">
        <f t="shared" si="7"/>
        <v>989920.87</v>
      </c>
      <c r="F93" s="67">
        <f t="shared" si="4"/>
        <v>128179.13</v>
      </c>
    </row>
    <row r="94" spans="1:6" ht="23.25">
      <c r="A94" s="25" t="s">
        <v>147</v>
      </c>
      <c r="B94" s="50" t="s">
        <v>121</v>
      </c>
      <c r="C94" s="65" t="s">
        <v>254</v>
      </c>
      <c r="D94" s="63">
        <f t="shared" si="7"/>
        <v>1118100</v>
      </c>
      <c r="E94" s="66">
        <f t="shared" si="7"/>
        <v>989920.87</v>
      </c>
      <c r="F94" s="67">
        <f t="shared" si="4"/>
        <v>128179.13</v>
      </c>
    </row>
    <row r="95" spans="1:6" ht="23.25">
      <c r="A95" s="25" t="s">
        <v>149</v>
      </c>
      <c r="B95" s="50" t="s">
        <v>121</v>
      </c>
      <c r="C95" s="65" t="s">
        <v>255</v>
      </c>
      <c r="D95" s="63">
        <f t="shared" si="7"/>
        <v>1118100</v>
      </c>
      <c r="E95" s="66">
        <f t="shared" si="7"/>
        <v>989920.87</v>
      </c>
      <c r="F95" s="67">
        <f t="shared" si="4"/>
        <v>128179.13</v>
      </c>
    </row>
    <row r="96" spans="1:6" ht="18">
      <c r="A96" s="25" t="s">
        <v>367</v>
      </c>
      <c r="B96" s="50" t="s">
        <v>121</v>
      </c>
      <c r="C96" s="65" t="s">
        <v>256</v>
      </c>
      <c r="D96" s="63">
        <v>1118100</v>
      </c>
      <c r="E96" s="66">
        <v>989920.87</v>
      </c>
      <c r="F96" s="67">
        <f t="shared" si="4"/>
        <v>128179.13</v>
      </c>
    </row>
    <row r="97" spans="1:6" ht="18">
      <c r="A97" s="25" t="s">
        <v>401</v>
      </c>
      <c r="B97" s="50" t="s">
        <v>121</v>
      </c>
      <c r="C97" s="65" t="s">
        <v>402</v>
      </c>
      <c r="D97" s="63">
        <f t="shared" ref="D97:E102" si="8">D98</f>
        <v>7000</v>
      </c>
      <c r="E97" s="66">
        <f t="shared" si="8"/>
        <v>7000</v>
      </c>
      <c r="F97" s="67" t="s">
        <v>43</v>
      </c>
    </row>
    <row r="98" spans="1:6" ht="34.5">
      <c r="A98" s="25" t="s">
        <v>155</v>
      </c>
      <c r="B98" s="50" t="s">
        <v>121</v>
      </c>
      <c r="C98" s="65" t="s">
        <v>400</v>
      </c>
      <c r="D98" s="63">
        <f t="shared" si="8"/>
        <v>7000</v>
      </c>
      <c r="E98" s="66">
        <f t="shared" si="8"/>
        <v>7000</v>
      </c>
      <c r="F98" s="67" t="s">
        <v>43</v>
      </c>
    </row>
    <row r="99" spans="1:6" ht="18">
      <c r="A99" s="25" t="s">
        <v>157</v>
      </c>
      <c r="B99" s="50" t="s">
        <v>121</v>
      </c>
      <c r="C99" s="65" t="s">
        <v>399</v>
      </c>
      <c r="D99" s="63">
        <f t="shared" si="8"/>
        <v>7000</v>
      </c>
      <c r="E99" s="66">
        <f t="shared" si="8"/>
        <v>7000</v>
      </c>
      <c r="F99" s="67" t="s">
        <v>43</v>
      </c>
    </row>
    <row r="100" spans="1:6" ht="76.5" customHeight="1">
      <c r="A100" s="25" t="s">
        <v>398</v>
      </c>
      <c r="B100" s="50" t="s">
        <v>121</v>
      </c>
      <c r="C100" s="65" t="s">
        <v>397</v>
      </c>
      <c r="D100" s="63">
        <f t="shared" si="8"/>
        <v>7000</v>
      </c>
      <c r="E100" s="66">
        <f t="shared" si="8"/>
        <v>7000</v>
      </c>
      <c r="F100" s="67" t="s">
        <v>43</v>
      </c>
    </row>
    <row r="101" spans="1:6" ht="23.25">
      <c r="A101" s="25" t="s">
        <v>147</v>
      </c>
      <c r="B101" s="50" t="s">
        <v>121</v>
      </c>
      <c r="C101" s="65" t="s">
        <v>396</v>
      </c>
      <c r="D101" s="63">
        <f t="shared" si="8"/>
        <v>7000</v>
      </c>
      <c r="E101" s="66">
        <f t="shared" si="8"/>
        <v>7000</v>
      </c>
      <c r="F101" s="67" t="s">
        <v>43</v>
      </c>
    </row>
    <row r="102" spans="1:6" ht="23.25">
      <c r="A102" s="25" t="s">
        <v>149</v>
      </c>
      <c r="B102" s="50" t="s">
        <v>121</v>
      </c>
      <c r="C102" s="65" t="s">
        <v>395</v>
      </c>
      <c r="D102" s="63">
        <f t="shared" si="8"/>
        <v>7000</v>
      </c>
      <c r="E102" s="66">
        <f t="shared" si="8"/>
        <v>7000</v>
      </c>
      <c r="F102" s="67" t="s">
        <v>43</v>
      </c>
    </row>
    <row r="103" spans="1:6" ht="18">
      <c r="A103" s="25" t="s">
        <v>367</v>
      </c>
      <c r="B103" s="50" t="s">
        <v>121</v>
      </c>
      <c r="C103" s="65" t="s">
        <v>389</v>
      </c>
      <c r="D103" s="63">
        <v>7000</v>
      </c>
      <c r="E103" s="66">
        <v>7000</v>
      </c>
      <c r="F103" s="67" t="s">
        <v>43</v>
      </c>
    </row>
    <row r="104" spans="1:6" ht="18">
      <c r="A104" s="25" t="s">
        <v>257</v>
      </c>
      <c r="B104" s="50" t="s">
        <v>121</v>
      </c>
      <c r="C104" s="65" t="s">
        <v>258</v>
      </c>
      <c r="D104" s="63">
        <f>D105</f>
        <v>818400</v>
      </c>
      <c r="E104" s="66">
        <f t="shared" ref="E104:E113" si="9">E105</f>
        <v>532331.11</v>
      </c>
      <c r="F104" s="67">
        <f t="shared" si="4"/>
        <v>286068.89</v>
      </c>
    </row>
    <row r="105" spans="1:6" ht="18">
      <c r="A105" s="25" t="s">
        <v>259</v>
      </c>
      <c r="B105" s="50" t="s">
        <v>121</v>
      </c>
      <c r="C105" s="65" t="s">
        <v>260</v>
      </c>
      <c r="D105" s="63">
        <f>D106</f>
        <v>818400</v>
      </c>
      <c r="E105" s="66">
        <f t="shared" si="9"/>
        <v>532331.11</v>
      </c>
      <c r="F105" s="67">
        <f t="shared" si="4"/>
        <v>286068.89</v>
      </c>
    </row>
    <row r="106" spans="1:6" ht="34.5">
      <c r="A106" s="25" t="s">
        <v>261</v>
      </c>
      <c r="B106" s="50" t="s">
        <v>121</v>
      </c>
      <c r="C106" s="65" t="s">
        <v>262</v>
      </c>
      <c r="D106" s="63">
        <f>D107</f>
        <v>818400</v>
      </c>
      <c r="E106" s="66">
        <f t="shared" si="9"/>
        <v>532331.11</v>
      </c>
      <c r="F106" s="67">
        <f t="shared" si="4"/>
        <v>286068.89</v>
      </c>
    </row>
    <row r="107" spans="1:6" ht="57">
      <c r="A107" s="25" t="s">
        <v>263</v>
      </c>
      <c r="B107" s="50" t="s">
        <v>121</v>
      </c>
      <c r="C107" s="65" t="s">
        <v>264</v>
      </c>
      <c r="D107" s="63">
        <f>D108+D112</f>
        <v>818400</v>
      </c>
      <c r="E107" s="66">
        <f>E112+E108</f>
        <v>532331.11</v>
      </c>
      <c r="F107" s="67">
        <f t="shared" si="4"/>
        <v>286068.89</v>
      </c>
    </row>
    <row r="108" spans="1:6" ht="79.5">
      <c r="A108" s="25" t="s">
        <v>394</v>
      </c>
      <c r="B108" s="50" t="s">
        <v>121</v>
      </c>
      <c r="C108" s="65" t="s">
        <v>393</v>
      </c>
      <c r="D108" s="63">
        <f>D109</f>
        <v>32000</v>
      </c>
      <c r="E108" s="66">
        <f>E109</f>
        <v>11963</v>
      </c>
      <c r="F108" s="67">
        <f>F109</f>
        <v>20037</v>
      </c>
    </row>
    <row r="109" spans="1:6" ht="23.25">
      <c r="A109" s="25" t="s">
        <v>147</v>
      </c>
      <c r="B109" s="50" t="s">
        <v>121</v>
      </c>
      <c r="C109" s="65" t="s">
        <v>392</v>
      </c>
      <c r="D109" s="63">
        <f>D110</f>
        <v>32000</v>
      </c>
      <c r="E109" s="66">
        <f>E110</f>
        <v>11963</v>
      </c>
      <c r="F109" s="67">
        <f>F110</f>
        <v>20037</v>
      </c>
    </row>
    <row r="110" spans="1:6" ht="23.25">
      <c r="A110" s="25" t="s">
        <v>149</v>
      </c>
      <c r="B110" s="50" t="s">
        <v>121</v>
      </c>
      <c r="C110" s="65" t="s">
        <v>391</v>
      </c>
      <c r="D110" s="63">
        <f>D111</f>
        <v>32000</v>
      </c>
      <c r="E110" s="66">
        <f>E111</f>
        <v>11963</v>
      </c>
      <c r="F110" s="67">
        <f>F111</f>
        <v>20037</v>
      </c>
    </row>
    <row r="111" spans="1:6" ht="18">
      <c r="A111" s="25" t="s">
        <v>367</v>
      </c>
      <c r="B111" s="50" t="s">
        <v>121</v>
      </c>
      <c r="C111" s="65" t="s">
        <v>390</v>
      </c>
      <c r="D111" s="103">
        <v>32000</v>
      </c>
      <c r="E111" s="104">
        <v>11963</v>
      </c>
      <c r="F111" s="105">
        <f>D111-E111</f>
        <v>20037</v>
      </c>
    </row>
    <row r="112" spans="1:6" ht="79.5">
      <c r="A112" s="51" t="s">
        <v>265</v>
      </c>
      <c r="B112" s="50" t="s">
        <v>121</v>
      </c>
      <c r="C112" s="65" t="s">
        <v>266</v>
      </c>
      <c r="D112" s="63">
        <f>D113</f>
        <v>786400</v>
      </c>
      <c r="E112" s="66">
        <f t="shared" si="9"/>
        <v>520368.11</v>
      </c>
      <c r="F112" s="67">
        <f t="shared" si="4"/>
        <v>266031.89</v>
      </c>
    </row>
    <row r="113" spans="1:6" ht="23.25">
      <c r="A113" s="25" t="s">
        <v>147</v>
      </c>
      <c r="B113" s="50" t="s">
        <v>121</v>
      </c>
      <c r="C113" s="65" t="s">
        <v>267</v>
      </c>
      <c r="D113" s="63">
        <f>D114</f>
        <v>786400</v>
      </c>
      <c r="E113" s="66">
        <f t="shared" si="9"/>
        <v>520368.11</v>
      </c>
      <c r="F113" s="67">
        <f t="shared" si="4"/>
        <v>266031.89</v>
      </c>
    </row>
    <row r="114" spans="1:6" ht="23.25">
      <c r="A114" s="25" t="s">
        <v>149</v>
      </c>
      <c r="B114" s="50" t="s">
        <v>121</v>
      </c>
      <c r="C114" s="65" t="s">
        <v>268</v>
      </c>
      <c r="D114" s="63">
        <f>D115+D116</f>
        <v>786400</v>
      </c>
      <c r="E114" s="66">
        <f>E115+E116</f>
        <v>520368.11</v>
      </c>
      <c r="F114" s="67">
        <f t="shared" si="4"/>
        <v>266031.89</v>
      </c>
    </row>
    <row r="115" spans="1:6" ht="18">
      <c r="A115" s="25" t="s">
        <v>367</v>
      </c>
      <c r="B115" s="50" t="s">
        <v>121</v>
      </c>
      <c r="C115" s="65" t="s">
        <v>269</v>
      </c>
      <c r="D115" s="63">
        <v>210000</v>
      </c>
      <c r="E115" s="66">
        <v>190000</v>
      </c>
      <c r="F115" s="67">
        <f t="shared" si="4"/>
        <v>20000</v>
      </c>
    </row>
    <row r="116" spans="1:6" ht="18">
      <c r="A116" s="25" t="s">
        <v>153</v>
      </c>
      <c r="B116" s="50" t="s">
        <v>121</v>
      </c>
      <c r="C116" s="65" t="s">
        <v>270</v>
      </c>
      <c r="D116" s="63">
        <v>576400</v>
      </c>
      <c r="E116" s="66">
        <v>330368.11</v>
      </c>
      <c r="F116" s="67">
        <f t="shared" si="4"/>
        <v>246031.89</v>
      </c>
    </row>
    <row r="117" spans="1:6" ht="18">
      <c r="A117" s="25" t="s">
        <v>271</v>
      </c>
      <c r="B117" s="50" t="s">
        <v>121</v>
      </c>
      <c r="C117" s="65" t="s">
        <v>272</v>
      </c>
      <c r="D117" s="63">
        <v>17000</v>
      </c>
      <c r="E117" s="66">
        <f t="shared" ref="E117:E123" si="10">E118</f>
        <v>7300</v>
      </c>
      <c r="F117" s="67">
        <f t="shared" si="4"/>
        <v>9700</v>
      </c>
    </row>
    <row r="118" spans="1:6" ht="23.25">
      <c r="A118" s="25" t="s">
        <v>273</v>
      </c>
      <c r="B118" s="50" t="s">
        <v>121</v>
      </c>
      <c r="C118" s="65" t="s">
        <v>274</v>
      </c>
      <c r="D118" s="63">
        <v>17000</v>
      </c>
      <c r="E118" s="66">
        <f t="shared" si="10"/>
        <v>7300</v>
      </c>
      <c r="F118" s="67">
        <f t="shared" si="4"/>
        <v>9700</v>
      </c>
    </row>
    <row r="119" spans="1:6" ht="23.25">
      <c r="A119" s="25" t="s">
        <v>197</v>
      </c>
      <c r="B119" s="50" t="s">
        <v>121</v>
      </c>
      <c r="C119" s="65" t="s">
        <v>275</v>
      </c>
      <c r="D119" s="63">
        <v>17000</v>
      </c>
      <c r="E119" s="66">
        <f t="shared" si="10"/>
        <v>7300</v>
      </c>
      <c r="F119" s="67">
        <f t="shared" si="4"/>
        <v>9700</v>
      </c>
    </row>
    <row r="120" spans="1:6" ht="68.25">
      <c r="A120" s="51" t="s">
        <v>199</v>
      </c>
      <c r="B120" s="50" t="s">
        <v>121</v>
      </c>
      <c r="C120" s="65" t="s">
        <v>276</v>
      </c>
      <c r="D120" s="63">
        <v>17000</v>
      </c>
      <c r="E120" s="66">
        <f t="shared" si="10"/>
        <v>7300</v>
      </c>
      <c r="F120" s="67">
        <f t="shared" si="4"/>
        <v>9700</v>
      </c>
    </row>
    <row r="121" spans="1:6" ht="102">
      <c r="A121" s="51" t="s">
        <v>277</v>
      </c>
      <c r="B121" s="50" t="s">
        <v>121</v>
      </c>
      <c r="C121" s="65" t="s">
        <v>278</v>
      </c>
      <c r="D121" s="63">
        <v>17000</v>
      </c>
      <c r="E121" s="66">
        <f t="shared" si="10"/>
        <v>7300</v>
      </c>
      <c r="F121" s="67">
        <f t="shared" si="4"/>
        <v>9700</v>
      </c>
    </row>
    <row r="122" spans="1:6" ht="23.25">
      <c r="A122" s="25" t="s">
        <v>147</v>
      </c>
      <c r="B122" s="50" t="s">
        <v>121</v>
      </c>
      <c r="C122" s="65" t="s">
        <v>279</v>
      </c>
      <c r="D122" s="63">
        <v>17000</v>
      </c>
      <c r="E122" s="66">
        <f t="shared" si="10"/>
        <v>7300</v>
      </c>
      <c r="F122" s="67">
        <f t="shared" ref="F122:F148" si="11">IF(OR(D122="-",IF(E122="-",0,E122)&gt;=IF(D122="-",0,D122)),"-",IF(D122="-",0,D122)-IF(E122="-",0,E122))</f>
        <v>9700</v>
      </c>
    </row>
    <row r="123" spans="1:6" ht="23.25">
      <c r="A123" s="25" t="s">
        <v>149</v>
      </c>
      <c r="B123" s="50" t="s">
        <v>121</v>
      </c>
      <c r="C123" s="65" t="s">
        <v>280</v>
      </c>
      <c r="D123" s="63">
        <v>17000</v>
      </c>
      <c r="E123" s="66">
        <f t="shared" si="10"/>
        <v>7300</v>
      </c>
      <c r="F123" s="67">
        <f t="shared" si="11"/>
        <v>9700</v>
      </c>
    </row>
    <row r="124" spans="1:6" ht="18">
      <c r="A124" s="25" t="s">
        <v>367</v>
      </c>
      <c r="B124" s="50" t="s">
        <v>121</v>
      </c>
      <c r="C124" s="65" t="s">
        <v>281</v>
      </c>
      <c r="D124" s="63">
        <v>17000</v>
      </c>
      <c r="E124" s="66">
        <v>7300</v>
      </c>
      <c r="F124" s="67">
        <f t="shared" si="11"/>
        <v>9700</v>
      </c>
    </row>
    <row r="125" spans="1:6" ht="18">
      <c r="A125" s="25" t="s">
        <v>282</v>
      </c>
      <c r="B125" s="50" t="s">
        <v>121</v>
      </c>
      <c r="C125" s="65" t="s">
        <v>283</v>
      </c>
      <c r="D125" s="63">
        <v>2141800</v>
      </c>
      <c r="E125" s="66">
        <f t="shared" ref="E125:E131" si="12">E126</f>
        <v>1050945.99</v>
      </c>
      <c r="F125" s="67">
        <f t="shared" si="11"/>
        <v>1090854.01</v>
      </c>
    </row>
    <row r="126" spans="1:6" ht="18">
      <c r="A126" s="25" t="s">
        <v>284</v>
      </c>
      <c r="B126" s="50" t="s">
        <v>121</v>
      </c>
      <c r="C126" s="65" t="s">
        <v>285</v>
      </c>
      <c r="D126" s="63">
        <v>2141800</v>
      </c>
      <c r="E126" s="66">
        <f t="shared" si="12"/>
        <v>1050945.99</v>
      </c>
      <c r="F126" s="67">
        <f t="shared" si="11"/>
        <v>1090854.01</v>
      </c>
    </row>
    <row r="127" spans="1:6" ht="23.25">
      <c r="A127" s="25" t="s">
        <v>286</v>
      </c>
      <c r="B127" s="50" t="s">
        <v>121</v>
      </c>
      <c r="C127" s="65" t="s">
        <v>287</v>
      </c>
      <c r="D127" s="63">
        <v>2141800</v>
      </c>
      <c r="E127" s="66">
        <f t="shared" si="12"/>
        <v>1050945.99</v>
      </c>
      <c r="F127" s="67">
        <f t="shared" si="11"/>
        <v>1090854.01</v>
      </c>
    </row>
    <row r="128" spans="1:6" ht="34.5">
      <c r="A128" s="25" t="s">
        <v>288</v>
      </c>
      <c r="B128" s="50" t="s">
        <v>121</v>
      </c>
      <c r="C128" s="65" t="s">
        <v>289</v>
      </c>
      <c r="D128" s="63">
        <v>2141800</v>
      </c>
      <c r="E128" s="66">
        <f t="shared" si="12"/>
        <v>1050945.99</v>
      </c>
      <c r="F128" s="67">
        <f t="shared" si="11"/>
        <v>1090854.01</v>
      </c>
    </row>
    <row r="129" spans="1:6" ht="57">
      <c r="A129" s="25" t="s">
        <v>290</v>
      </c>
      <c r="B129" s="50" t="s">
        <v>121</v>
      </c>
      <c r="C129" s="65" t="s">
        <v>291</v>
      </c>
      <c r="D129" s="63">
        <v>2141800</v>
      </c>
      <c r="E129" s="66">
        <f t="shared" si="12"/>
        <v>1050945.99</v>
      </c>
      <c r="F129" s="67">
        <f t="shared" si="11"/>
        <v>1090854.01</v>
      </c>
    </row>
    <row r="130" spans="1:6" ht="23.25">
      <c r="A130" s="25" t="s">
        <v>292</v>
      </c>
      <c r="B130" s="50" t="s">
        <v>121</v>
      </c>
      <c r="C130" s="65" t="s">
        <v>293</v>
      </c>
      <c r="D130" s="63">
        <v>2141800</v>
      </c>
      <c r="E130" s="66">
        <f t="shared" si="12"/>
        <v>1050945.99</v>
      </c>
      <c r="F130" s="67">
        <f t="shared" si="11"/>
        <v>1090854.01</v>
      </c>
    </row>
    <row r="131" spans="1:6" ht="18">
      <c r="A131" s="25" t="s">
        <v>294</v>
      </c>
      <c r="B131" s="50" t="s">
        <v>121</v>
      </c>
      <c r="C131" s="65" t="s">
        <v>295</v>
      </c>
      <c r="D131" s="63">
        <v>2141800</v>
      </c>
      <c r="E131" s="66">
        <f t="shared" si="12"/>
        <v>1050945.99</v>
      </c>
      <c r="F131" s="67">
        <f t="shared" si="11"/>
        <v>1090854.01</v>
      </c>
    </row>
    <row r="132" spans="1:6" ht="45.75">
      <c r="A132" s="25" t="s">
        <v>296</v>
      </c>
      <c r="B132" s="50" t="s">
        <v>121</v>
      </c>
      <c r="C132" s="65" t="s">
        <v>297</v>
      </c>
      <c r="D132" s="63">
        <v>2141800</v>
      </c>
      <c r="E132" s="66">
        <v>1050945.99</v>
      </c>
      <c r="F132" s="67">
        <f t="shared" si="11"/>
        <v>1090854.01</v>
      </c>
    </row>
    <row r="133" spans="1:6" ht="18">
      <c r="A133" s="25" t="s">
        <v>298</v>
      </c>
      <c r="B133" s="50" t="s">
        <v>121</v>
      </c>
      <c r="C133" s="65" t="s">
        <v>299</v>
      </c>
      <c r="D133" s="63">
        <v>412800</v>
      </c>
      <c r="E133" s="66">
        <f t="shared" ref="E133:E139" si="13">E134</f>
        <v>197446.6</v>
      </c>
      <c r="F133" s="67">
        <f t="shared" si="11"/>
        <v>215353.4</v>
      </c>
    </row>
    <row r="134" spans="1:6" ht="18">
      <c r="A134" s="25" t="s">
        <v>300</v>
      </c>
      <c r="B134" s="50" t="s">
        <v>121</v>
      </c>
      <c r="C134" s="65" t="s">
        <v>301</v>
      </c>
      <c r="D134" s="63">
        <v>412800</v>
      </c>
      <c r="E134" s="66">
        <f t="shared" si="13"/>
        <v>197446.6</v>
      </c>
      <c r="F134" s="67">
        <f t="shared" si="11"/>
        <v>215353.4</v>
      </c>
    </row>
    <row r="135" spans="1:6" ht="23.25">
      <c r="A135" s="25" t="s">
        <v>197</v>
      </c>
      <c r="B135" s="50" t="s">
        <v>121</v>
      </c>
      <c r="C135" s="65" t="s">
        <v>302</v>
      </c>
      <c r="D135" s="63">
        <v>412800</v>
      </c>
      <c r="E135" s="66">
        <f t="shared" si="13"/>
        <v>197446.6</v>
      </c>
      <c r="F135" s="67">
        <f t="shared" si="11"/>
        <v>215353.4</v>
      </c>
    </row>
    <row r="136" spans="1:6" ht="68.25">
      <c r="A136" s="51" t="s">
        <v>386</v>
      </c>
      <c r="B136" s="50" t="s">
        <v>121</v>
      </c>
      <c r="C136" s="65" t="s">
        <v>303</v>
      </c>
      <c r="D136" s="63">
        <v>412800</v>
      </c>
      <c r="E136" s="66">
        <f t="shared" si="13"/>
        <v>197446.6</v>
      </c>
      <c r="F136" s="67">
        <f t="shared" si="11"/>
        <v>215353.4</v>
      </c>
    </row>
    <row r="137" spans="1:6" ht="113.25">
      <c r="A137" s="51" t="s">
        <v>385</v>
      </c>
      <c r="B137" s="50" t="s">
        <v>121</v>
      </c>
      <c r="C137" s="65" t="s">
        <v>304</v>
      </c>
      <c r="D137" s="63">
        <v>412800</v>
      </c>
      <c r="E137" s="66">
        <f t="shared" si="13"/>
        <v>197446.6</v>
      </c>
      <c r="F137" s="67">
        <f t="shared" si="11"/>
        <v>215353.4</v>
      </c>
    </row>
    <row r="138" spans="1:6" ht="18">
      <c r="A138" s="25" t="s">
        <v>305</v>
      </c>
      <c r="B138" s="50" t="s">
        <v>121</v>
      </c>
      <c r="C138" s="65" t="s">
        <v>306</v>
      </c>
      <c r="D138" s="63">
        <v>412800</v>
      </c>
      <c r="E138" s="66">
        <f t="shared" si="13"/>
        <v>197446.6</v>
      </c>
      <c r="F138" s="67">
        <f t="shared" si="11"/>
        <v>215353.4</v>
      </c>
    </row>
    <row r="139" spans="1:6" ht="18">
      <c r="A139" s="25" t="s">
        <v>307</v>
      </c>
      <c r="B139" s="50" t="s">
        <v>121</v>
      </c>
      <c r="C139" s="65" t="s">
        <v>308</v>
      </c>
      <c r="D139" s="63">
        <v>412800</v>
      </c>
      <c r="E139" s="66">
        <f t="shared" si="13"/>
        <v>197446.6</v>
      </c>
      <c r="F139" s="67">
        <f t="shared" si="11"/>
        <v>215353.4</v>
      </c>
    </row>
    <row r="140" spans="1:6" ht="18">
      <c r="A140" s="25" t="s">
        <v>309</v>
      </c>
      <c r="B140" s="50" t="s">
        <v>121</v>
      </c>
      <c r="C140" s="65" t="s">
        <v>310</v>
      </c>
      <c r="D140" s="63">
        <v>412800</v>
      </c>
      <c r="E140" s="66">
        <v>197446.6</v>
      </c>
      <c r="F140" s="67">
        <f t="shared" si="11"/>
        <v>215353.4</v>
      </c>
    </row>
    <row r="141" spans="1:6" ht="18">
      <c r="A141" s="25" t="s">
        <v>311</v>
      </c>
      <c r="B141" s="50" t="s">
        <v>121</v>
      </c>
      <c r="C141" s="65" t="s">
        <v>312</v>
      </c>
      <c r="D141" s="63">
        <v>1000</v>
      </c>
      <c r="E141" s="66" t="s">
        <v>43</v>
      </c>
      <c r="F141" s="67">
        <f t="shared" si="11"/>
        <v>1000</v>
      </c>
    </row>
    <row r="142" spans="1:6" ht="18">
      <c r="A142" s="25" t="s">
        <v>313</v>
      </c>
      <c r="B142" s="50" t="s">
        <v>121</v>
      </c>
      <c r="C142" s="65" t="s">
        <v>314</v>
      </c>
      <c r="D142" s="63">
        <v>1000</v>
      </c>
      <c r="E142" s="66" t="s">
        <v>43</v>
      </c>
      <c r="F142" s="67">
        <f t="shared" si="11"/>
        <v>1000</v>
      </c>
    </row>
    <row r="143" spans="1:6" ht="34.5">
      <c r="A143" s="25" t="s">
        <v>315</v>
      </c>
      <c r="B143" s="50" t="s">
        <v>121</v>
      </c>
      <c r="C143" s="65" t="s">
        <v>316</v>
      </c>
      <c r="D143" s="63">
        <v>1000</v>
      </c>
      <c r="E143" s="66" t="s">
        <v>43</v>
      </c>
      <c r="F143" s="67">
        <f t="shared" si="11"/>
        <v>1000</v>
      </c>
    </row>
    <row r="144" spans="1:6" ht="45.75">
      <c r="A144" s="25" t="s">
        <v>317</v>
      </c>
      <c r="B144" s="50" t="s">
        <v>121</v>
      </c>
      <c r="C144" s="65" t="s">
        <v>318</v>
      </c>
      <c r="D144" s="63">
        <v>1000</v>
      </c>
      <c r="E144" s="66" t="s">
        <v>43</v>
      </c>
      <c r="F144" s="67">
        <f t="shared" si="11"/>
        <v>1000</v>
      </c>
    </row>
    <row r="145" spans="1:6" ht="57">
      <c r="A145" s="25" t="s">
        <v>319</v>
      </c>
      <c r="B145" s="50" t="s">
        <v>121</v>
      </c>
      <c r="C145" s="65" t="s">
        <v>320</v>
      </c>
      <c r="D145" s="63">
        <v>1000</v>
      </c>
      <c r="E145" s="66" t="s">
        <v>43</v>
      </c>
      <c r="F145" s="67">
        <f t="shared" si="11"/>
        <v>1000</v>
      </c>
    </row>
    <row r="146" spans="1:6" ht="23.25">
      <c r="A146" s="25" t="s">
        <v>147</v>
      </c>
      <c r="B146" s="50" t="s">
        <v>121</v>
      </c>
      <c r="C146" s="65" t="s">
        <v>321</v>
      </c>
      <c r="D146" s="63">
        <v>1000</v>
      </c>
      <c r="E146" s="66" t="s">
        <v>43</v>
      </c>
      <c r="F146" s="67">
        <f t="shared" si="11"/>
        <v>1000</v>
      </c>
    </row>
    <row r="147" spans="1:6" ht="23.25">
      <c r="A147" s="25" t="s">
        <v>149</v>
      </c>
      <c r="B147" s="50" t="s">
        <v>121</v>
      </c>
      <c r="C147" s="65" t="s">
        <v>322</v>
      </c>
      <c r="D147" s="63">
        <v>1000</v>
      </c>
      <c r="E147" s="66" t="s">
        <v>43</v>
      </c>
      <c r="F147" s="67">
        <f t="shared" si="11"/>
        <v>1000</v>
      </c>
    </row>
    <row r="148" spans="1:6" ht="18">
      <c r="A148" s="25" t="s">
        <v>367</v>
      </c>
      <c r="B148" s="50" t="s">
        <v>121</v>
      </c>
      <c r="C148" s="65" t="s">
        <v>323</v>
      </c>
      <c r="D148" s="63">
        <v>1000</v>
      </c>
      <c r="E148" s="66" t="s">
        <v>43</v>
      </c>
      <c r="F148" s="67">
        <f t="shared" si="11"/>
        <v>1000</v>
      </c>
    </row>
    <row r="149" spans="1:6" ht="9" customHeight="1">
      <c r="A149" s="52"/>
      <c r="B149" s="53"/>
      <c r="C149" s="68"/>
      <c r="D149" s="69"/>
      <c r="E149" s="70"/>
      <c r="F149" s="70"/>
    </row>
    <row r="150" spans="1:6" ht="21.75" customHeight="1">
      <c r="A150" s="54" t="s">
        <v>324</v>
      </c>
      <c r="B150" s="55" t="s">
        <v>325</v>
      </c>
      <c r="C150" s="71" t="s">
        <v>122</v>
      </c>
      <c r="D150" s="72">
        <v>15000</v>
      </c>
      <c r="E150" s="72">
        <f>Доходы!E19-Расходы!E13</f>
        <v>41492.88000000082</v>
      </c>
      <c r="F150" s="73" t="s">
        <v>326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opLeftCell="A7" workbookViewId="0">
      <selection activeCell="D30" sqref="D3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31" t="s">
        <v>327</v>
      </c>
      <c r="B1" s="131"/>
      <c r="C1" s="131"/>
      <c r="D1" s="131"/>
      <c r="E1" s="131"/>
      <c r="F1" s="131"/>
    </row>
    <row r="2" spans="1:6" ht="13.15" customHeight="1">
      <c r="A2" s="118" t="s">
        <v>328</v>
      </c>
      <c r="B2" s="118"/>
      <c r="C2" s="118"/>
      <c r="D2" s="118"/>
      <c r="E2" s="118"/>
      <c r="F2" s="118"/>
    </row>
    <row r="3" spans="1:6" ht="9" customHeight="1">
      <c r="A3" s="5"/>
      <c r="B3" s="56"/>
      <c r="C3" s="33"/>
      <c r="D3" s="10"/>
      <c r="E3" s="10"/>
      <c r="F3" s="33"/>
    </row>
    <row r="4" spans="1:6" ht="13.9" customHeight="1">
      <c r="A4" s="112" t="s">
        <v>21</v>
      </c>
      <c r="B4" s="106" t="s">
        <v>22</v>
      </c>
      <c r="C4" s="123" t="s">
        <v>329</v>
      </c>
      <c r="D4" s="109" t="s">
        <v>24</v>
      </c>
      <c r="E4" s="109" t="s">
        <v>25</v>
      </c>
      <c r="F4" s="115" t="s">
        <v>26</v>
      </c>
    </row>
    <row r="5" spans="1:6" ht="4.9000000000000004" customHeight="1">
      <c r="A5" s="113"/>
      <c r="B5" s="107"/>
      <c r="C5" s="124"/>
      <c r="D5" s="110"/>
      <c r="E5" s="110"/>
      <c r="F5" s="116"/>
    </row>
    <row r="6" spans="1:6" ht="6" customHeight="1">
      <c r="A6" s="113"/>
      <c r="B6" s="107"/>
      <c r="C6" s="124"/>
      <c r="D6" s="110"/>
      <c r="E6" s="110"/>
      <c r="F6" s="116"/>
    </row>
    <row r="7" spans="1:6" ht="4.9000000000000004" customHeight="1">
      <c r="A7" s="113"/>
      <c r="B7" s="107"/>
      <c r="C7" s="124"/>
      <c r="D7" s="110"/>
      <c r="E7" s="110"/>
      <c r="F7" s="116"/>
    </row>
    <row r="8" spans="1:6" ht="6" customHeight="1">
      <c r="A8" s="113"/>
      <c r="B8" s="107"/>
      <c r="C8" s="124"/>
      <c r="D8" s="110"/>
      <c r="E8" s="110"/>
      <c r="F8" s="116"/>
    </row>
    <row r="9" spans="1:6" ht="6" customHeight="1">
      <c r="A9" s="113"/>
      <c r="B9" s="107"/>
      <c r="C9" s="124"/>
      <c r="D9" s="110"/>
      <c r="E9" s="110"/>
      <c r="F9" s="116"/>
    </row>
    <row r="10" spans="1:6" ht="18" customHeight="1">
      <c r="A10" s="114"/>
      <c r="B10" s="108"/>
      <c r="C10" s="132"/>
      <c r="D10" s="111"/>
      <c r="E10" s="111"/>
      <c r="F10" s="117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40" t="s">
        <v>28</v>
      </c>
      <c r="F11" s="24" t="s">
        <v>29</v>
      </c>
    </row>
    <row r="12" spans="1:6" ht="26.25">
      <c r="A12" s="77" t="s">
        <v>368</v>
      </c>
      <c r="B12" s="78" t="s">
        <v>330</v>
      </c>
      <c r="C12" s="79" t="s">
        <v>122</v>
      </c>
      <c r="D12" s="80">
        <f>D18</f>
        <v>-15000</v>
      </c>
      <c r="E12" s="81">
        <f>E18</f>
        <v>-41492.879999999888</v>
      </c>
      <c r="F12" s="82">
        <f>E12</f>
        <v>-41492.879999999888</v>
      </c>
    </row>
    <row r="13" spans="1:6" ht="15">
      <c r="A13" s="83" t="s">
        <v>33</v>
      </c>
      <c r="B13" s="84"/>
      <c r="C13" s="85"/>
      <c r="D13" s="86"/>
      <c r="E13" s="86"/>
      <c r="F13" s="87"/>
    </row>
    <row r="14" spans="1:6" ht="26.25">
      <c r="A14" s="88" t="s">
        <v>331</v>
      </c>
      <c r="B14" s="89" t="s">
        <v>332</v>
      </c>
      <c r="C14" s="90" t="s">
        <v>122</v>
      </c>
      <c r="D14" s="91" t="s">
        <v>43</v>
      </c>
      <c r="E14" s="91" t="s">
        <v>43</v>
      </c>
      <c r="F14" s="92" t="s">
        <v>43</v>
      </c>
    </row>
    <row r="15" spans="1:6" ht="15">
      <c r="A15" s="83" t="s">
        <v>333</v>
      </c>
      <c r="B15" s="84"/>
      <c r="C15" s="85"/>
      <c r="D15" s="86"/>
      <c r="E15" s="86"/>
      <c r="F15" s="87"/>
    </row>
    <row r="16" spans="1:6" ht="26.25">
      <c r="A16" s="88" t="s">
        <v>334</v>
      </c>
      <c r="B16" s="89" t="s">
        <v>335</v>
      </c>
      <c r="C16" s="90" t="s">
        <v>122</v>
      </c>
      <c r="D16" s="91" t="s">
        <v>43</v>
      </c>
      <c r="E16" s="91" t="s">
        <v>43</v>
      </c>
      <c r="F16" s="92" t="s">
        <v>43</v>
      </c>
    </row>
    <row r="17" spans="1:6" ht="15">
      <c r="A17" s="83" t="s">
        <v>333</v>
      </c>
      <c r="B17" s="84"/>
      <c r="C17" s="85"/>
      <c r="D17" s="86"/>
      <c r="E17" s="86"/>
      <c r="F17" s="87"/>
    </row>
    <row r="18" spans="1:6" ht="15.75">
      <c r="A18" s="77" t="s">
        <v>336</v>
      </c>
      <c r="B18" s="78" t="s">
        <v>337</v>
      </c>
      <c r="C18" s="79" t="s">
        <v>369</v>
      </c>
      <c r="D18" s="80">
        <f>D19</f>
        <v>-15000</v>
      </c>
      <c r="E18" s="81">
        <f>E19</f>
        <v>-41492.879999999888</v>
      </c>
      <c r="F18" s="82">
        <f>E18</f>
        <v>-41492.879999999888</v>
      </c>
    </row>
    <row r="19" spans="1:6" ht="26.25">
      <c r="A19" s="77" t="s">
        <v>338</v>
      </c>
      <c r="B19" s="78" t="s">
        <v>337</v>
      </c>
      <c r="C19" s="79" t="s">
        <v>370</v>
      </c>
      <c r="D19" s="81">
        <v>-15000</v>
      </c>
      <c r="E19" s="81">
        <f>E20+E24</f>
        <v>-41492.879999999888</v>
      </c>
      <c r="F19" s="82">
        <f>E19</f>
        <v>-41492.879999999888</v>
      </c>
    </row>
    <row r="20" spans="1:6" ht="26.25">
      <c r="A20" s="77" t="s">
        <v>371</v>
      </c>
      <c r="B20" s="78" t="s">
        <v>339</v>
      </c>
      <c r="C20" s="79" t="s">
        <v>340</v>
      </c>
      <c r="D20" s="81">
        <f t="shared" ref="D20:E22" si="0">D21</f>
        <v>-11594500</v>
      </c>
      <c r="E20" s="81">
        <f t="shared" si="0"/>
        <v>-6010334.2599999998</v>
      </c>
      <c r="F20" s="82" t="s">
        <v>326</v>
      </c>
    </row>
    <row r="21" spans="1:6" ht="25.5">
      <c r="A21" s="93" t="s">
        <v>372</v>
      </c>
      <c r="B21" s="94" t="s">
        <v>339</v>
      </c>
      <c r="C21" s="95" t="s">
        <v>373</v>
      </c>
      <c r="D21" s="96">
        <f t="shared" si="0"/>
        <v>-11594500</v>
      </c>
      <c r="E21" s="96">
        <f t="shared" si="0"/>
        <v>-6010334.2599999998</v>
      </c>
      <c r="F21" s="97" t="s">
        <v>326</v>
      </c>
    </row>
    <row r="22" spans="1:6" ht="25.5">
      <c r="A22" s="93" t="s">
        <v>374</v>
      </c>
      <c r="B22" s="94" t="s">
        <v>339</v>
      </c>
      <c r="C22" s="95" t="s">
        <v>375</v>
      </c>
      <c r="D22" s="96">
        <f t="shared" si="0"/>
        <v>-11594500</v>
      </c>
      <c r="E22" s="96">
        <f t="shared" si="0"/>
        <v>-6010334.2599999998</v>
      </c>
      <c r="F22" s="97" t="s">
        <v>326</v>
      </c>
    </row>
    <row r="23" spans="1:6" ht="25.5">
      <c r="A23" s="93" t="s">
        <v>341</v>
      </c>
      <c r="B23" s="94" t="s">
        <v>339</v>
      </c>
      <c r="C23" s="95" t="s">
        <v>342</v>
      </c>
      <c r="D23" s="96">
        <v>-11594500</v>
      </c>
      <c r="E23" s="96">
        <v>-6010334.2599999998</v>
      </c>
      <c r="F23" s="97" t="s">
        <v>326</v>
      </c>
    </row>
    <row r="24" spans="1:6" ht="27.75" customHeight="1">
      <c r="A24" s="77" t="s">
        <v>376</v>
      </c>
      <c r="B24" s="78" t="s">
        <v>343</v>
      </c>
      <c r="C24" s="79" t="s">
        <v>344</v>
      </c>
      <c r="D24" s="81">
        <f t="shared" ref="D24:E26" si="1">D25</f>
        <v>11609500</v>
      </c>
      <c r="E24" s="81">
        <f t="shared" si="1"/>
        <v>5968841.3799999999</v>
      </c>
      <c r="F24" s="82" t="s">
        <v>326</v>
      </c>
    </row>
    <row r="25" spans="1:6" ht="36" customHeight="1">
      <c r="A25" s="93" t="s">
        <v>377</v>
      </c>
      <c r="B25" s="94" t="s">
        <v>343</v>
      </c>
      <c r="C25" s="95" t="s">
        <v>378</v>
      </c>
      <c r="D25" s="96">
        <f t="shared" si="1"/>
        <v>11609500</v>
      </c>
      <c r="E25" s="96">
        <f t="shared" si="1"/>
        <v>5968841.3799999999</v>
      </c>
      <c r="F25" s="97" t="s">
        <v>326</v>
      </c>
    </row>
    <row r="26" spans="1:6" ht="30.75" customHeight="1">
      <c r="A26" s="93" t="s">
        <v>379</v>
      </c>
      <c r="B26" s="94" t="s">
        <v>343</v>
      </c>
      <c r="C26" s="95" t="s">
        <v>380</v>
      </c>
      <c r="D26" s="96">
        <f t="shared" si="1"/>
        <v>11609500</v>
      </c>
      <c r="E26" s="96">
        <f t="shared" si="1"/>
        <v>5968841.3799999999</v>
      </c>
      <c r="F26" s="97" t="s">
        <v>326</v>
      </c>
    </row>
    <row r="27" spans="1:6" ht="33.75" customHeight="1">
      <c r="A27" s="93" t="s">
        <v>345</v>
      </c>
      <c r="B27" s="94" t="s">
        <v>343</v>
      </c>
      <c r="C27" s="95" t="s">
        <v>346</v>
      </c>
      <c r="D27" s="96">
        <v>11609500</v>
      </c>
      <c r="E27" s="96">
        <v>5968841.3799999999</v>
      </c>
      <c r="F27" s="97" t="s">
        <v>326</v>
      </c>
    </row>
    <row r="28" spans="1:6" ht="12.75" customHeight="1">
      <c r="A28" s="98"/>
      <c r="D28" s="99"/>
      <c r="E28" s="99"/>
    </row>
    <row r="29" spans="1:6" ht="30.75" customHeight="1">
      <c r="A29" s="100" t="s">
        <v>409</v>
      </c>
      <c r="B29" s="101"/>
      <c r="C29" s="102"/>
      <c r="D29" s="130" t="s">
        <v>410</v>
      </c>
      <c r="E29" s="130"/>
    </row>
    <row r="30" spans="1:6" ht="12.75" customHeight="1">
      <c r="A30" s="100"/>
      <c r="B30" s="101"/>
      <c r="C30" s="101"/>
      <c r="D30" s="101"/>
      <c r="E30" s="101"/>
    </row>
    <row r="31" spans="1:6" ht="12.75" customHeight="1">
      <c r="A31" s="100" t="s">
        <v>381</v>
      </c>
      <c r="B31" s="101"/>
      <c r="C31" s="102"/>
      <c r="D31" s="130" t="s">
        <v>382</v>
      </c>
      <c r="E31" s="130"/>
    </row>
    <row r="32" spans="1:6" ht="12.75" customHeight="1">
      <c r="A32" s="100"/>
      <c r="B32" s="101"/>
      <c r="C32" s="101"/>
      <c r="D32" s="101"/>
      <c r="E32" s="101"/>
    </row>
    <row r="33" spans="1:6" ht="12.75" customHeight="1">
      <c r="A33" s="100" t="s">
        <v>383</v>
      </c>
      <c r="B33" s="101"/>
      <c r="C33" s="102"/>
      <c r="D33" s="100" t="s">
        <v>384</v>
      </c>
      <c r="E33" s="101"/>
    </row>
    <row r="34" spans="1:6" ht="12.75" customHeight="1">
      <c r="A34" s="100"/>
      <c r="B34" s="101"/>
      <c r="C34" s="101"/>
      <c r="D34" s="101"/>
      <c r="E34" s="101"/>
    </row>
    <row r="35" spans="1:6" ht="12.75" customHeight="1">
      <c r="A35" s="100" t="s">
        <v>407</v>
      </c>
      <c r="B35" s="101"/>
      <c r="C35" s="101"/>
      <c r="D35" s="101"/>
      <c r="E35" s="101"/>
    </row>
    <row r="36" spans="1:6" ht="12.75" customHeight="1">
      <c r="A36" s="12" t="s">
        <v>347</v>
      </c>
      <c r="D36" s="2"/>
      <c r="E36" s="2"/>
      <c r="F36" s="8"/>
    </row>
  </sheetData>
  <mergeCells count="10">
    <mergeCell ref="D29:E29"/>
    <mergeCell ref="D31:E31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01:F101">
    <cfRule type="cellIs" priority="5" stopIfTrue="1" operator="equal">
      <formula>0</formula>
    </cfRule>
  </conditionalFormatting>
  <conditionalFormatting sqref="F15:F17 E13:F13 E15">
    <cfRule type="cellIs" dxfId="0" priority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/>
  <sheetData>
    <row r="1" spans="1:2">
      <c r="A1" t="s">
        <v>348</v>
      </c>
      <c r="B1" t="s">
        <v>349</v>
      </c>
    </row>
    <row r="2" spans="1:2">
      <c r="A2" t="s">
        <v>350</v>
      </c>
      <c r="B2" t="s">
        <v>351</v>
      </c>
    </row>
    <row r="3" spans="1:2">
      <c r="A3" t="s">
        <v>352</v>
      </c>
      <c r="B3" t="s">
        <v>5</v>
      </c>
    </row>
    <row r="4" spans="1:2">
      <c r="A4" t="s">
        <v>353</v>
      </c>
      <c r="B4" t="s">
        <v>354</v>
      </c>
    </row>
    <row r="5" spans="1:2">
      <c r="A5" t="s">
        <v>355</v>
      </c>
      <c r="B5" t="s">
        <v>356</v>
      </c>
    </row>
    <row r="6" spans="1:2">
      <c r="A6" t="s">
        <v>357</v>
      </c>
      <c r="B6" t="s">
        <v>349</v>
      </c>
    </row>
    <row r="7" spans="1:2">
      <c r="A7" t="s">
        <v>358</v>
      </c>
      <c r="B7" t="s">
        <v>359</v>
      </c>
    </row>
    <row r="8" spans="1:2">
      <c r="A8" t="s">
        <v>360</v>
      </c>
      <c r="B8" t="s">
        <v>359</v>
      </c>
    </row>
    <row r="9" spans="1:2">
      <c r="A9" t="s">
        <v>361</v>
      </c>
      <c r="B9" t="s">
        <v>362</v>
      </c>
    </row>
    <row r="10" spans="1:2">
      <c r="A10" t="s">
        <v>363</v>
      </c>
      <c r="B10" t="s">
        <v>18</v>
      </c>
    </row>
    <row r="11" spans="1:2">
      <c r="A11" t="s">
        <v>364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rep:2.55.0.132</dc:description>
  <cp:lastModifiedBy>Пользователь</cp:lastModifiedBy>
  <cp:lastPrinted>2023-07-06T13:19:34Z</cp:lastPrinted>
  <dcterms:created xsi:type="dcterms:W3CDTF">2023-02-06T10:48:57Z</dcterms:created>
  <dcterms:modified xsi:type="dcterms:W3CDTF">2023-07-06T13:23:37Z</dcterms:modified>
</cp:coreProperties>
</file>