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05" windowWidth="11325" windowHeight="6990" activeTab="0"/>
  </bookViews>
  <sheets>
    <sheet name="117_(дох.и расх.)" sheetId="1" r:id="rId1"/>
    <sheet name="117_(источ.)" sheetId="2" r:id="rId2"/>
  </sheets>
  <definedNames>
    <definedName name="_xlnm.Print_Area" localSheetId="1">'117_(источ.)'!$A$1:$DF$44</definedName>
  </definedNames>
  <calcPr fullCalcOnLoad="1"/>
</workbook>
</file>

<file path=xl/comments1.xml><?xml version="1.0" encoding="utf-8"?>
<comments xmlns="http://schemas.openxmlformats.org/spreadsheetml/2006/main">
  <authors>
    <author>1</author>
  </authors>
  <commentList>
    <comment ref="C171" authorId="0">
      <text>
        <r>
          <rPr>
            <b/>
            <sz val="8"/>
            <rFont val="Tahoma"/>
            <family val="2"/>
          </rPr>
          <t>1:</t>
        </r>
        <r>
          <rPr>
            <sz val="8"/>
            <rFont val="Tahoma"/>
            <family val="2"/>
          </rPr>
          <t xml:space="preserve">
</t>
        </r>
      </text>
    </comment>
    <comment ref="C170" authorId="0">
      <text>
        <r>
          <rPr>
            <b/>
            <sz val="8"/>
            <rFont val="Tahoma"/>
            <family val="2"/>
          </rPr>
          <t>1:</t>
        </r>
        <r>
          <rPr>
            <sz val="8"/>
            <rFont val="Tahoma"/>
            <family val="2"/>
          </rPr>
          <t xml:space="preserve">
</t>
        </r>
      </text>
    </comment>
  </commentList>
</comments>
</file>

<file path=xl/sharedStrings.xml><?xml version="1.0" encoding="utf-8"?>
<sst xmlns="http://schemas.openxmlformats.org/spreadsheetml/2006/main" count="1049" uniqueCount="616">
  <si>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</si>
  <si>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</si>
  <si>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</si>
  <si>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</si>
  <si>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</si>
  <si>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</si>
  <si>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</si>
  <si>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</si>
  <si>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</si>
  <si>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</si>
  <si>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</si>
  <si>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</si>
  <si>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</si>
  <si>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</si>
  <si>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</si>
  <si>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</si>
  <si>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</si>
  <si>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</si>
  <si>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</si>
  <si>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</si>
  <si>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</si>
  <si>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</si>
  <si>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</si>
  <si>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</si>
  <si>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</si>
  <si>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</si>
  <si>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</si>
  <si>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</si>
  <si>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</si>
  <si>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</si>
  <si>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</si>
  <si>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</si>
  <si>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</si>
  <si>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</si>
  <si>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</si>
  <si>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</si>
  <si>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</si>
  <si>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</si>
  <si>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</si>
  <si>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</si>
  <si>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</si>
  <si>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</si>
  <si>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</si>
  <si>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</si>
  <si>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</si>
  <si>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</si>
  <si>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</si>
  <si>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</si>
  <si>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</si>
  <si>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</si>
  <si>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</si>
  <si>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</si>
  <si>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</si>
  <si>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</si>
  <si>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</si>
  <si>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</si>
  <si>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</si>
  <si>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</si>
  <si>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</si>
  <si>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</si>
  <si>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</si>
  <si>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</si>
  <si>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</si>
  <si>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</si>
  <si>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</si>
  <si>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</si>
  <si>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</si>
  <si>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</si>
  <si>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</si>
  <si>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</si>
  <si>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</si>
  <si>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</si>
  <si>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</si>
  <si>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</si>
  <si>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</si>
  <si>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</si>
  <si>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</si>
  <si>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</si>
  <si>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</si>
  <si>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</si>
  <si>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</si>
  <si>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</si>
  <si>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</si>
  <si>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</si>
  <si>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</si>
  <si>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</si>
  <si>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</si>
  <si>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</si>
  <si>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</si>
  <si>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</si>
  <si>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</si>
  <si>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</si>
  <si>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</si>
  <si>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</si>
  <si>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</si>
  <si>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</si>
  <si>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</si>
  <si>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</si>
  <si>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</si>
  <si>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</si>
  <si>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</si>
  <si>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</si>
  <si>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</si>
  <si>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</si>
  <si>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</si>
  <si>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</si>
  <si>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</si>
  <si>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</si>
  <si>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</si>
  <si>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</si>
  <si>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</si>
  <si>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</si>
  <si>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</si>
  <si>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</si>
  <si>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</si>
  <si>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</si>
  <si>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</si>
  <si>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</si>
  <si>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</si>
  <si>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</si>
  <si>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</si>
  <si>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</si>
  <si>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</si>
  <si>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</si>
  <si>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</si>
  <si>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</si>
  <si>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</si>
  <si>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</si>
  <si>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</si>
  <si>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</si>
  <si>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</si>
  <si>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</si>
  <si>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</si>
  <si>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</si>
  <si>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</si>
  <si>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_</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</si>
  <si>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</si>
  <si>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</si>
  <si>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</si>
  <si>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</si>
  <si>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</si>
  <si>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</si>
  <si>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</si>
  <si>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</si>
  <si>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</si>
  <si>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</si>
  <si>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</si>
  <si>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</si>
  <si>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</si>
  <si>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</si>
  <si>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</si>
  <si>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</si>
  <si>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</si>
  <si>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</si>
  <si>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</si>
  <si>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</si>
  <si>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</si>
  <si>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</si>
  <si>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</si>
  <si>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</si>
  <si>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</si>
  <si>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</si>
  <si>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</si>
  <si>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</si>
  <si>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</si>
  <si>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</si>
  <si>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</si>
  <si>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</si>
  <si>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</si>
  <si>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</si>
  <si>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</si>
  <si>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</si>
  <si>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</si>
  <si>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</si>
  <si>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</si>
  <si>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</si>
  <si>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</si>
  <si>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</si>
  <si>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</si>
  <si>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</si>
  <si>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</si>
  <si>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</si>
  <si>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</si>
  <si>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</si>
  <si>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</si>
  <si>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</si>
  <si>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</si>
  <si>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</si>
  <si>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</si>
  <si>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</si>
  <si>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</si>
  <si>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</si>
  <si>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</si>
  <si>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</si>
  <si>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</si>
  <si>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</si>
  <si>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</si>
  <si>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</si>
  <si>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</si>
  <si>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</si>
  <si>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</si>
  <si>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</si>
  <si>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</si>
  <si>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</si>
  <si>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</si>
  <si>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</si>
  <si>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</si>
  <si>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</si>
  <si>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</si>
  <si>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</si>
  <si>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</si>
  <si>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</si>
  <si>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</si>
  <si>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</si>
  <si>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</si>
  <si>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</si>
  <si>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</si>
  <si>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</si>
  <si>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</si>
  <si>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</si>
  <si>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</si>
  <si>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</si>
  <si>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</si>
  <si>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</si>
  <si>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</si>
  <si>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</si>
  <si>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</si>
  <si>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</si>
  <si>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</si>
  <si>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</si>
  <si>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</si>
  <si>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</si>
  <si>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</si>
  <si>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</si>
  <si>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</si>
  <si>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</si>
  <si>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</si>
  <si>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</si>
  <si>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</si>
  <si>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</si>
  <si>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</si>
  <si>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</si>
  <si>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</si>
  <si>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</si>
  <si>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</si>
  <si>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</si>
  <si>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</si>
  <si>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</si>
  <si>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</si>
  <si>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</si>
  <si>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</si>
  <si>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</si>
  <si>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</si>
  <si>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</si>
  <si>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</si>
  <si>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</si>
  <si>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</si>
  <si>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</si>
  <si>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</si>
  <si>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</si>
  <si>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</si>
  <si>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</si>
  <si>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</si>
  <si>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</si>
  <si>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</si>
  <si>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</si>
  <si>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</si>
  <si>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</si>
  <si>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</si>
  <si>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</si>
  <si>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</si>
  <si>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</si>
  <si>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</si>
  <si>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</si>
  <si>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</si>
  <si>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</si>
  <si>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</si>
  <si>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</si>
  <si>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</si>
  <si>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</si>
  <si>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</si>
  <si>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</si>
  <si>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</si>
  <si>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</si>
  <si>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</si>
  <si>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</si>
  <si>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</si>
  <si>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</si>
  <si>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</si>
  <si>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</si>
  <si>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</si>
  <si>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</si>
  <si>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</si>
  <si>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</si>
  <si>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</si>
  <si>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</si>
  <si>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</si>
  <si>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</si>
  <si>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</si>
  <si>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</si>
  <si>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</si>
  <si>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</si>
  <si>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</si>
  <si>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</si>
  <si>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</si>
  <si>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</si>
  <si>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</si>
  <si>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</si>
  <si>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</si>
  <si>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</si>
  <si>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</si>
  <si>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</si>
  <si>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</si>
  <si>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</si>
  <si>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</si>
  <si>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</si>
  <si>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</si>
  <si>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</si>
  <si>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</si>
  <si>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</si>
  <si>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</si>
  <si>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</si>
  <si>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</si>
  <si>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</si>
  <si>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</si>
  <si>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</si>
  <si>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</si>
  <si>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</si>
  <si>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</si>
  <si>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951 0409  7951202  244  300</t>
  </si>
  <si>
    <t>951  0409  7951200  000  000</t>
  </si>
  <si>
    <t xml:space="preserve"> Целевые программы муниципальных образований</t>
  </si>
  <si>
    <t>951  0409  7950000  000  000</t>
  </si>
  <si>
    <t>951  0502  7950000  000 000</t>
  </si>
  <si>
    <t>951  0503  7951203  244  300</t>
  </si>
  <si>
    <t>951  0801  7951100  000  000</t>
  </si>
  <si>
    <t>951  0801  7950000  000  000</t>
  </si>
  <si>
    <t>951  1101  7950000  000  000</t>
  </si>
  <si>
    <t>Межбюджетные трансферты</t>
  </si>
  <si>
    <t xml:space="preserve">951  1403  5210000 000 000 </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</si>
  <si>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</si>
  <si>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</si>
  <si>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</si>
  <si>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</si>
  <si>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</si>
  <si>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</si>
  <si>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</si>
  <si>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</si>
  <si>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</si>
  <si>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</si>
  <si>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</si>
  <si>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</si>
  <si>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</si>
  <si>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</si>
  <si>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</si>
  <si>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</si>
  <si>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</si>
  <si>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</si>
  <si>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</si>
  <si>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</si>
  <si>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</si>
  <si>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</si>
  <si>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</si>
  <si>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</si>
  <si>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</si>
  <si>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</si>
  <si>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</si>
  <si>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</si>
  <si>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</si>
  <si>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</si>
  <si>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</si>
  <si>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</si>
  <si>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</si>
  <si>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</si>
  <si>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</si>
  <si>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</si>
  <si>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</si>
  <si>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</si>
  <si>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</si>
  <si>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</si>
  <si>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</si>
  <si>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</si>
  <si>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</si>
  <si>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</si>
  <si>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</si>
  <si>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</si>
  <si>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</si>
  <si>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</si>
  <si>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</si>
  <si>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</si>
  <si>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</si>
  <si>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</si>
  <si>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</si>
  <si>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</si>
  <si>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</si>
  <si>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</si>
  <si>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</si>
  <si>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</si>
  <si>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</si>
  <si>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</si>
  <si>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</si>
  <si>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</si>
  <si>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</si>
  <si>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</si>
  <si>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</si>
  <si>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</si>
  <si>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</si>
  <si>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</si>
  <si>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</si>
  <si>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</si>
  <si>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</si>
  <si>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</si>
  <si>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</si>
  <si>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</si>
  <si>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</si>
  <si>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</si>
  <si>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</si>
  <si>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</si>
  <si>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</si>
  <si>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</si>
  <si>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</si>
  <si>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</si>
  <si>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</si>
  <si>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</si>
  <si>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</si>
  <si>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</si>
  <si>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</si>
  <si>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</si>
  <si>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</si>
  <si>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</si>
  <si>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</si>
  <si>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</si>
  <si>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</si>
  <si>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</si>
  <si>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</si>
  <si>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</si>
  <si>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</si>
  <si>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</si>
  <si>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</si>
  <si>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</si>
  <si>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 xml:space="preserve">                  М.В.Масевич</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</si>
  <si>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</si>
  <si>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</si>
  <si>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</si>
  <si>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</si>
  <si>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</si>
  <si>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</si>
  <si>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</si>
  <si>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</si>
  <si>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</si>
  <si>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</si>
  <si>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</si>
  <si>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</si>
  <si>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</si>
  <si>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</si>
  <si>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</si>
  <si>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</si>
  <si>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951  0104  7952200  244  226</t>
  </si>
  <si>
    <t>951  0104  7952200  244  220</t>
  </si>
  <si>
    <t>951  0104  7952200  244  200</t>
  </si>
  <si>
    <t>951  0104  7952200  244  000</t>
  </si>
  <si>
    <t>Пособия по социальной помощи</t>
  </si>
  <si>
    <t>951  0104  0020400  122  262</t>
  </si>
  <si>
    <t>951  0104  0020400  122  260</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</si>
  <si>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</si>
  <si>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</si>
  <si>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</si>
  <si>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</si>
  <si>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</si>
  <si>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</si>
  <si>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</si>
  <si>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</si>
  <si>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</si>
  <si>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</si>
  <si>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Выполнение других обязательств государства</t>
  </si>
  <si>
    <t>Прочая закупка товаров,работ и услуг для государственных (муниципальных)нужд</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</si>
  <si>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</si>
  <si>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</si>
  <si>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</si>
  <si>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</si>
  <si>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</si>
  <si>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</si>
  <si>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</si>
  <si>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</si>
  <si>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</si>
  <si>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</si>
  <si>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</si>
  <si>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</si>
  <si>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</si>
  <si>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</si>
  <si>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</si>
  <si>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</si>
  <si>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</si>
  <si>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</si>
  <si>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</si>
  <si>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</si>
  <si>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</si>
  <si>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</si>
  <si>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</si>
  <si>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</si>
  <si>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</si>
  <si>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</si>
  <si>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</si>
  <si>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</si>
  <si>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</si>
  <si>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</si>
  <si>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</si>
  <si>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</si>
  <si>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</si>
  <si>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</si>
  <si>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ШТРАФЫ,САНКЦИИ,ВОЗМЕЩЕНИЕ УЩЕРБА</t>
  </si>
  <si>
    <t>951  0104  0020400  122  222</t>
  </si>
  <si>
    <t>951  0104  0020400  122  220</t>
  </si>
  <si>
    <t>951  0113  0700500  323  290</t>
  </si>
  <si>
    <t>951  0113  0700500  323  200</t>
  </si>
  <si>
    <t>951  0113  0700500  323  000</t>
  </si>
  <si>
    <t>951  0113  0700000  000  000</t>
  </si>
  <si>
    <t>Приобретение работ,услуг в пользу граждан</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</si>
  <si>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</si>
  <si>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</si>
  <si>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951  0503  7951203  244  310</t>
  </si>
  <si>
    <t>951  0104  5210215  240  000</t>
  </si>
  <si>
    <t>951  0104  5210215  200  000</t>
  </si>
  <si>
    <t>951  0104  7952200  240  000</t>
  </si>
  <si>
    <t>951  0104  7952200  200  000</t>
  </si>
  <si>
    <t>951  0113  0700500  320  000</t>
  </si>
  <si>
    <t>951  0113  0920300  240  000</t>
  </si>
  <si>
    <t>951  0113  0920300  200  000</t>
  </si>
  <si>
    <t>951  1003  0700500 320   000</t>
  </si>
  <si>
    <t>951  1003  0700500 300   000</t>
  </si>
  <si>
    <t>951  1101  7950900  244  220</t>
  </si>
  <si>
    <t>Социальное обеспечение и иные выплаты населению</t>
  </si>
  <si>
    <t>Социальные выплаты гражданам, кроме публичных нормативных социальных выплат</t>
  </si>
  <si>
    <t>951  0113  0700500  300  000</t>
  </si>
  <si>
    <t>951  1003  0700500 000   000</t>
  </si>
  <si>
    <t>951  1003  0700000 000   000</t>
  </si>
  <si>
    <t>000  1 16    00000   00  0000  000</t>
  </si>
  <si>
    <t>000 1 16  51040  02  0000  140</t>
  </si>
  <si>
    <t>000  1 16    51000   02  0000  140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</si>
  <si>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</si>
  <si>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актов,зачисляемые в бюджет поселений</t>
  </si>
  <si>
    <t>Земельный налог  (по обязательствам ,возникшим до 1 января 2006года).</t>
  </si>
  <si>
    <t>Земельный налог  (по обязательствам ,возникшим до 1 января 2006года),мобилизуемый на территориях поселений</t>
  </si>
  <si>
    <t>951  0113  0700500  000  000</t>
  </si>
  <si>
    <t>Задолженность и перерасчеты по отмененым налогам,сборам и иным обязательным платежам.</t>
  </si>
  <si>
    <t>000  1  09  00000  00  0000  000</t>
  </si>
  <si>
    <t>000  1  09  04000  00  0000  110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</si>
  <si>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</si>
  <si>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</si>
  <si>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951  0309  7951900  244  226</t>
  </si>
  <si>
    <t>951  0309  7951900  244  220</t>
  </si>
  <si>
    <t>951  0309  7951900  244  200</t>
  </si>
  <si>
    <t>951  0309  7951900 244  000</t>
  </si>
  <si>
    <t>951  0309  7951900  240  000</t>
  </si>
  <si>
    <t>951  0309  7951900  200  000</t>
  </si>
  <si>
    <t>951  0309  7951900  000  000</t>
  </si>
  <si>
    <t>951  0406 5221400  000  000</t>
  </si>
  <si>
    <t>951 0409  7951202  244  226</t>
  </si>
  <si>
    <t>951 0409  7951202  244  310</t>
  </si>
  <si>
    <t>951  0113  0920300  244  222</t>
  </si>
  <si>
    <t>951  0104  0020400  122  226</t>
  </si>
  <si>
    <t>на 1 января 2014</t>
  </si>
  <si>
    <t>10</t>
  </si>
  <si>
    <t>Межбюджетные трансферты,передаваемые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</si>
  <si>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</si>
  <si>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000 2 02 04041 00 0000 151</t>
  </si>
  <si>
    <t>000 2 02 04041 10 0000 151</t>
  </si>
  <si>
    <t>01.01.2014</t>
  </si>
  <si>
    <t>951  1003  5221006 322   262</t>
  </si>
  <si>
    <t>Пособие по социальной помощи населению</t>
  </si>
  <si>
    <t>951  1003  5221006 322   260</t>
  </si>
  <si>
    <t>951  1003  5221006 322   200</t>
  </si>
  <si>
    <t>951  1003  5221006 322   000</t>
  </si>
  <si>
    <t>Субсидии гражданам на приобретение жилья</t>
  </si>
  <si>
    <t>951  1003  5221006 000   000</t>
  </si>
  <si>
    <t>951  1003  5221000 000   000</t>
  </si>
  <si>
    <t>951  1003  5220000 000   000</t>
  </si>
  <si>
    <t>951  0801  5220900  611  241</t>
  </si>
  <si>
    <t>951  0801  5220900  611  240</t>
  </si>
  <si>
    <t>Безвозмездные перчисления организациям</t>
  </si>
  <si>
    <t>951  0801  5220900  611  200</t>
  </si>
  <si>
    <t>951  0801  5220900  611  000</t>
  </si>
  <si>
    <t>Субсидии бюджетным учреждениям на финансовое обеспечение государоственного (муниципального)задания на оказание гоударственных (муниципальных ) услуг (выполнение работ)</t>
  </si>
  <si>
    <t>951  0801  5220900  000  000</t>
  </si>
  <si>
    <t>Областная долгосрочная целевая программа "Культура Дона (2010-2014 годы)"</t>
  </si>
  <si>
    <t>951  0801  5220000  000  000</t>
  </si>
  <si>
    <t>951  0801  4400900  000  000</t>
  </si>
  <si>
    <t>951  0801  4400900  612  241</t>
  </si>
  <si>
    <t>951  0801  4400900  612  240</t>
  </si>
  <si>
    <t>951  0801  4400900  612  200</t>
  </si>
  <si>
    <t>951  0801  4400900  612  000</t>
  </si>
  <si>
    <t>Субсидии бюджетным учреждениям на иные цели</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</si>
  <si>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</si>
  <si>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951  0801  4400000  000  000</t>
  </si>
  <si>
    <t>Учреждения культуры и мероприятия в сфере культуры и и кинематографии</t>
  </si>
  <si>
    <t>14</t>
  </si>
  <si>
    <t>Определение перечня должностных лиц, уполномоченных составлять протоколы об административных правонарушениях, предусмотренных статьями 2.2, 2.4, 2.7, 2.9,3.2, 4.1,4.4,5.1,5.2,6.2,6.3,6.4,7.1,7.2,7.3 (в части нарушения установленных нормативными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</si>
  <si>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</si>
  <si>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Областная долгосрочная целевая программа "Развитие  транспортной инфраструктуры в Ростовской области на 2010-2014 годы"</t>
  </si>
  <si>
    <t>Пособия и компенсации гражданам и иные социальные выплаты,кроме публичных нормативных обязательств</t>
  </si>
  <si>
    <t>Областная долгосрочная целевая программа " Развитие жилищного строительства  в Ростовской области на 2010-2015 годы"</t>
  </si>
  <si>
    <t>951  1003  5221006 320   000</t>
  </si>
  <si>
    <t>951  1003  5221006 300   000</t>
  </si>
  <si>
    <t>Подпрограмма "Переселение граждан из  жилищного фонда,признанного непригодным для проживания, аварийным и подлежащим сносу,и ветхого жилищного фонда,признанного непригодным для проживания по критериям безопастности в результате ведения горных работ, в Ростовской области"</t>
  </si>
  <si>
    <t>Областная долгосрочная целевая программа "Охрана окружающей среды и рациональное природопользование в Ростовской области на 2011-2015 годы"</t>
  </si>
  <si>
    <t>951  0801  4400900  610  000</t>
  </si>
  <si>
    <t>951  0801  4400900  600  000</t>
  </si>
  <si>
    <t>951  0801  5220900  600  000</t>
  </si>
  <si>
    <t>951  1006 7951300  000  000</t>
  </si>
  <si>
    <t>951  1006 0000000  000  000</t>
  </si>
  <si>
    <t>7</t>
  </si>
  <si>
    <t>февраля</t>
  </si>
  <si>
    <t>951  1006 7950000  000  000</t>
  </si>
  <si>
    <t>другие  вопросы в области социальной политики</t>
  </si>
  <si>
    <t>951  0801  5220900  610  000</t>
  </si>
  <si>
    <t>951  0113  0920300  000  000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</si>
</sst>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59">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9"/>
      <name val="Arial"/>
      <family val="2"/>
    </font>
    <font>
      <b/>
      <sz val="11"/>
      <name val="Arial"/>
      <family val="2"/>
    </font>
    <font>
      <sz val="11"/>
      <name val="Arial"/>
      <family val="2"/>
    </font>
    <font>
      <sz val="7"/>
      <name val="Arial"/>
      <family val="2"/>
    </font>
    <font>
      <sz val="6"/>
      <name val="Arial"/>
      <family val="2"/>
    </font>
    <font>
      <sz val="8"/>
      <color indexed="10"/>
      <name val="Arial Cyr"/>
      <family val="0"/>
    </font>
    <font>
      <sz val="8"/>
      <color indexed="8"/>
      <name val="Arial"/>
      <family val="2"/>
    </font>
    <font>
      <b/>
      <sz val="8"/>
      <name val="Arial"/>
      <family val="2"/>
    </font>
    <font>
      <sz val="8"/>
      <name val="Tahoma"/>
      <family val="2"/>
    </font>
    <font>
      <b/>
      <sz val="8"/>
      <name val="Tahoma"/>
      <family val="2"/>
    </font>
    <font>
      <sz val="9"/>
      <name val="Times New Roman"/>
      <family val="1"/>
    </font>
    <font>
      <sz val="9"/>
      <name val="Arial Cyr"/>
      <family val="2"/>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b/>
      <sz val="9"/>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lignment/>
      <protection/>
    </xf>
    <xf numFmtId="0" fontId="3" fillId="0" borderId="0">
      <alignment/>
      <protection/>
    </xf>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25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0" fontId="6" fillId="0" borderId="0" xfId="0" applyFont="1" applyAlignment="1">
      <alignment/>
    </xf>
    <xf numFmtId="0" fontId="8" fillId="0" borderId="0" xfId="0" applyFont="1" applyAlignment="1">
      <alignment/>
    </xf>
    <xf numFmtId="0" fontId="6" fillId="0" borderId="0" xfId="0" applyFont="1" applyAlignment="1">
      <alignment vertical="top"/>
    </xf>
    <xf numFmtId="0" fontId="4" fillId="0" borderId="15"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Alignment="1">
      <alignment horizontal="center" vertical="top"/>
    </xf>
    <xf numFmtId="0" fontId="10"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8"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9" xfId="0" applyNumberFormat="1" applyFont="1" applyBorder="1" applyAlignment="1">
      <alignment/>
    </xf>
    <xf numFmtId="4" fontId="3" fillId="0" borderId="19"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21" xfId="0" applyNumberFormat="1" applyFont="1" applyFill="1" applyBorder="1" applyAlignment="1">
      <alignment/>
    </xf>
    <xf numFmtId="4" fontId="3" fillId="0" borderId="13" xfId="0" applyNumberFormat="1" applyFont="1" applyFill="1" applyBorder="1" applyAlignment="1">
      <alignment/>
    </xf>
    <xf numFmtId="0" fontId="3" fillId="32" borderId="22" xfId="0" applyNumberFormat="1" applyFont="1" applyFill="1" applyBorder="1" applyAlignment="1">
      <alignment wrapText="1"/>
    </xf>
    <xf numFmtId="1" fontId="3" fillId="32" borderId="23" xfId="0" applyNumberFormat="1" applyFont="1" applyFill="1" applyBorder="1" applyAlignment="1">
      <alignment horizontal="center"/>
    </xf>
    <xf numFmtId="49" fontId="3" fillId="32" borderId="21"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9" xfId="0" applyNumberFormat="1" applyFont="1" applyFill="1" applyBorder="1" applyAlignment="1">
      <alignment wrapText="1"/>
    </xf>
    <xf numFmtId="1" fontId="3" fillId="32" borderId="19" xfId="0" applyNumberFormat="1" applyFont="1" applyFill="1" applyBorder="1" applyAlignment="1">
      <alignment horizontal="center"/>
    </xf>
    <xf numFmtId="49" fontId="3" fillId="32" borderId="19" xfId="0" applyNumberFormat="1" applyFont="1" applyFill="1" applyBorder="1" applyAlignment="1">
      <alignment horizontal="center"/>
    </xf>
    <xf numFmtId="0" fontId="3" fillId="32" borderId="24" xfId="0" applyNumberFormat="1" applyFont="1" applyFill="1" applyBorder="1" applyAlignment="1">
      <alignment wrapText="1"/>
    </xf>
    <xf numFmtId="1" fontId="3" fillId="32" borderId="25" xfId="0" applyNumberFormat="1" applyFont="1" applyFill="1" applyBorder="1" applyAlignment="1">
      <alignment horizontal="center"/>
    </xf>
    <xf numFmtId="49" fontId="3" fillId="32" borderId="26" xfId="0" applyNumberFormat="1" applyFont="1" applyFill="1" applyBorder="1" applyAlignment="1">
      <alignment horizontal="center"/>
    </xf>
    <xf numFmtId="1" fontId="3" fillId="32" borderId="27"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9" xfId="0" applyNumberFormat="1" applyFont="1" applyBorder="1" applyAlignment="1">
      <alignment horizontal="center"/>
    </xf>
    <xf numFmtId="49" fontId="3" fillId="0" borderId="10" xfId="0" applyNumberFormat="1" applyFont="1" applyBorder="1" applyAlignment="1">
      <alignment horizontal="center"/>
    </xf>
    <xf numFmtId="4" fontId="3" fillId="32" borderId="19" xfId="0" applyNumberFormat="1" applyFont="1" applyFill="1" applyBorder="1" applyAlignment="1">
      <alignment/>
    </xf>
    <xf numFmtId="4" fontId="3" fillId="32" borderId="19"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12" fillId="0" borderId="10" xfId="0" applyFont="1" applyBorder="1" applyAlignment="1">
      <alignment vertical="distributed" wrapText="1"/>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13" fillId="0" borderId="10" xfId="0" applyNumberFormat="1" applyFont="1" applyFill="1" applyBorder="1" applyAlignment="1">
      <alignment/>
    </xf>
    <xf numFmtId="49" fontId="2" fillId="32" borderId="10" xfId="0" applyNumberFormat="1" applyFont="1" applyFill="1" applyBorder="1" applyAlignment="1">
      <alignment horizontal="center"/>
    </xf>
    <xf numFmtId="4" fontId="13" fillId="32" borderId="10" xfId="0" applyNumberFormat="1" applyFont="1" applyFill="1" applyBorder="1" applyAlignment="1">
      <alignment/>
    </xf>
    <xf numFmtId="4" fontId="3" fillId="32" borderId="25" xfId="0" applyNumberFormat="1" applyFont="1" applyFill="1" applyBorder="1" applyAlignment="1">
      <alignment horizontal="right"/>
    </xf>
    <xf numFmtId="0" fontId="12" fillId="0" borderId="10" xfId="0" applyNumberFormat="1" applyFont="1" applyBorder="1" applyAlignment="1">
      <alignment vertical="distributed" wrapText="1"/>
    </xf>
    <xf numFmtId="4" fontId="11" fillId="0" borderId="18"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0" fontId="3" fillId="0" borderId="28" xfId="53" applyNumberFormat="1" applyFont="1" applyBorder="1" applyAlignment="1">
      <alignment wrapText="1"/>
      <protection/>
    </xf>
    <xf numFmtId="49" fontId="3" fillId="0" borderId="19" xfId="53" applyNumberFormat="1" applyFont="1" applyBorder="1" applyAlignment="1">
      <alignment horizontal="center"/>
      <protection/>
    </xf>
    <xf numFmtId="49" fontId="3" fillId="0" borderId="19" xfId="53" applyNumberFormat="1" applyFont="1" applyBorder="1">
      <alignment/>
      <protection/>
    </xf>
    <xf numFmtId="0" fontId="3" fillId="0" borderId="19"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55" fillId="32" borderId="10" xfId="0" applyNumberFormat="1" applyFont="1" applyFill="1" applyBorder="1" applyAlignment="1">
      <alignment/>
    </xf>
    <xf numFmtId="0" fontId="3" fillId="32" borderId="29" xfId="0" applyFont="1" applyFill="1" applyBorder="1" applyAlignment="1">
      <alignment wrapText="1"/>
    </xf>
    <xf numFmtId="1" fontId="3" fillId="32" borderId="29" xfId="0" applyNumberFormat="1" applyFont="1" applyFill="1" applyBorder="1" applyAlignment="1">
      <alignment horizontal="center"/>
    </xf>
    <xf numFmtId="49" fontId="3" fillId="32" borderId="29" xfId="0" applyNumberFormat="1" applyFont="1" applyFill="1" applyBorder="1" applyAlignment="1">
      <alignment horizontal="center"/>
    </xf>
    <xf numFmtId="4" fontId="3" fillId="0" borderId="29" xfId="0" applyNumberFormat="1" applyFont="1" applyFill="1" applyBorder="1" applyAlignment="1">
      <alignment horizontal="center"/>
    </xf>
    <xf numFmtId="4" fontId="55" fillId="0" borderId="10" xfId="0" applyNumberFormat="1" applyFont="1" applyFill="1" applyBorder="1" applyAlignment="1">
      <alignment/>
    </xf>
    <xf numFmtId="4" fontId="56" fillId="32" borderId="10" xfId="0" applyNumberFormat="1" applyFont="1" applyFill="1" applyBorder="1" applyAlignment="1" applyProtection="1">
      <alignment/>
      <protection/>
    </xf>
    <xf numFmtId="4" fontId="56" fillId="32" borderId="10" xfId="0" applyNumberFormat="1" applyFont="1" applyFill="1" applyBorder="1" applyAlignment="1">
      <alignment/>
    </xf>
    <xf numFmtId="1" fontId="56" fillId="32" borderId="27" xfId="0" applyNumberFormat="1" applyFont="1" applyFill="1" applyBorder="1" applyAlignment="1">
      <alignment horizontal="center"/>
    </xf>
    <xf numFmtId="0" fontId="56" fillId="32" borderId="11" xfId="0" applyNumberFormat="1" applyFont="1" applyFill="1" applyBorder="1" applyAlignment="1">
      <alignment wrapText="1"/>
    </xf>
    <xf numFmtId="49" fontId="56" fillId="32" borderId="10" xfId="0" applyNumberFormat="1" applyFont="1" applyFill="1" applyBorder="1" applyAlignment="1">
      <alignment horizontal="center"/>
    </xf>
    <xf numFmtId="0" fontId="57" fillId="32" borderId="11" xfId="0" applyNumberFormat="1" applyFont="1" applyFill="1" applyBorder="1" applyAlignment="1">
      <alignment wrapText="1"/>
    </xf>
    <xf numFmtId="0" fontId="57" fillId="32" borderId="11" xfId="52" applyNumberFormat="1" applyFont="1" applyFill="1" applyBorder="1" applyAlignment="1">
      <alignment wrapText="1"/>
      <protection/>
    </xf>
    <xf numFmtId="0" fontId="57" fillId="0" borderId="10" xfId="0" applyFont="1" applyBorder="1" applyAlignment="1">
      <alignment wrapText="1"/>
    </xf>
    <xf numFmtId="0" fontId="6" fillId="0" borderId="0" xfId="0" applyFont="1" applyAlignment="1">
      <alignment wrapText="1"/>
    </xf>
    <xf numFmtId="0" fontId="4" fillId="0" borderId="10" xfId="0" applyFont="1" applyBorder="1" applyAlignment="1">
      <alignment vertical="top" wrapText="1"/>
    </xf>
    <xf numFmtId="0" fontId="4" fillId="32" borderId="11" xfId="0" applyNumberFormat="1" applyFont="1" applyFill="1" applyBorder="1" applyAlignment="1">
      <alignment wrapText="1"/>
    </xf>
    <xf numFmtId="4" fontId="3" fillId="0" borderId="27" xfId="0" applyNumberFormat="1" applyFont="1" applyFill="1" applyBorder="1" applyAlignment="1">
      <alignment horizontal="center"/>
    </xf>
    <xf numFmtId="0" fontId="16" fillId="0" borderId="10" xfId="0" applyFont="1" applyBorder="1" applyAlignment="1">
      <alignment/>
    </xf>
    <xf numFmtId="0" fontId="16" fillId="0" borderId="30" xfId="0" applyFont="1" applyBorder="1" applyAlignment="1">
      <alignment wrapText="1"/>
    </xf>
    <xf numFmtId="0" fontId="16" fillId="0" borderId="10" xfId="0" applyFont="1" applyBorder="1" applyAlignment="1">
      <alignment vertical="top" wrapText="1"/>
    </xf>
    <xf numFmtId="4" fontId="3" fillId="0" borderId="27" xfId="0" applyNumberFormat="1" applyFont="1" applyFill="1" applyBorder="1" applyAlignment="1">
      <alignment horizontal="right"/>
    </xf>
    <xf numFmtId="49" fontId="56" fillId="0" borderId="10" xfId="53" applyNumberFormat="1" applyFont="1" applyBorder="1" applyAlignment="1">
      <alignment horizontal="center"/>
      <protection/>
    </xf>
    <xf numFmtId="49" fontId="56" fillId="0" borderId="10" xfId="53" applyNumberFormat="1" applyFont="1" applyBorder="1">
      <alignment/>
      <protection/>
    </xf>
    <xf numFmtId="0" fontId="56" fillId="32" borderId="11" xfId="0" applyFont="1" applyFill="1" applyBorder="1" applyAlignment="1">
      <alignment wrapText="1"/>
    </xf>
    <xf numFmtId="0" fontId="58" fillId="0" borderId="10" xfId="0" applyFont="1" applyBorder="1" applyAlignment="1">
      <alignment/>
    </xf>
    <xf numFmtId="4" fontId="3" fillId="0" borderId="10" xfId="0" applyNumberFormat="1" applyFont="1" applyBorder="1" applyAlignment="1">
      <alignment horizontal="center"/>
    </xf>
    <xf numFmtId="4" fontId="56" fillId="0" borderId="10" xfId="0" applyNumberFormat="1" applyFont="1" applyFill="1" applyBorder="1" applyAlignment="1">
      <alignment horizontal="center"/>
    </xf>
    <xf numFmtId="0" fontId="6"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xf>
    <xf numFmtId="4" fontId="17" fillId="0" borderId="10" xfId="0" applyNumberFormat="1" applyFont="1" applyFill="1" applyBorder="1" applyAlignment="1">
      <alignment horizontal="right" wrapText="1"/>
    </xf>
    <xf numFmtId="4" fontId="17" fillId="0" borderId="10" xfId="0" applyNumberFormat="1" applyFont="1" applyFill="1" applyBorder="1" applyAlignment="1">
      <alignment horizontal="right"/>
    </xf>
    <xf numFmtId="0" fontId="16" fillId="0" borderId="10" xfId="0" applyFont="1" applyBorder="1" applyAlignment="1">
      <alignment wrapText="1"/>
    </xf>
    <xf numFmtId="49" fontId="56" fillId="32" borderId="10" xfId="0" applyNumberFormat="1" applyFont="1" applyFill="1" applyBorder="1" applyAlignment="1">
      <alignment horizontal="left"/>
    </xf>
    <xf numFmtId="4" fontId="56" fillId="0" borderId="10" xfId="0" applyNumberFormat="1" applyFont="1" applyFill="1" applyBorder="1" applyAlignment="1">
      <alignment/>
    </xf>
    <xf numFmtId="49" fontId="3" fillId="32" borderId="10" xfId="0" applyNumberFormat="1" applyFont="1" applyFill="1" applyBorder="1" applyAlignment="1" applyProtection="1">
      <alignment horizontal="center"/>
      <protection locked="0"/>
    </xf>
    <xf numFmtId="4" fontId="3" fillId="32" borderId="10" xfId="0" applyNumberFormat="1" applyFont="1" applyFill="1" applyBorder="1" applyAlignment="1">
      <alignment horizontal="center"/>
    </xf>
    <xf numFmtId="49" fontId="4" fillId="32" borderId="10" xfId="0" applyNumberFormat="1" applyFont="1" applyFill="1" applyBorder="1" applyAlignment="1">
      <alignment horizontal="center"/>
    </xf>
    <xf numFmtId="49" fontId="3" fillId="0" borderId="10" xfId="0" applyNumberFormat="1" applyFont="1" applyFill="1" applyBorder="1" applyAlignment="1" applyProtection="1">
      <alignment horizontal="center"/>
      <protection locked="0"/>
    </xf>
    <xf numFmtId="49" fontId="56" fillId="32" borderId="10" xfId="0" applyNumberFormat="1" applyFont="1" applyFill="1" applyBorder="1" applyAlignment="1" applyProtection="1">
      <alignment horizontal="center"/>
      <protection/>
    </xf>
    <xf numFmtId="49" fontId="4" fillId="0" borderId="10" xfId="0" applyNumberFormat="1" applyFont="1" applyFill="1" applyBorder="1" applyAlignment="1">
      <alignment horizontal="center"/>
    </xf>
    <xf numFmtId="4" fontId="4" fillId="33" borderId="10" xfId="0" applyNumberFormat="1" applyFont="1" applyFill="1" applyBorder="1" applyAlignment="1">
      <alignment/>
    </xf>
    <xf numFmtId="0" fontId="18" fillId="32" borderId="11" xfId="0" applyNumberFormat="1" applyFont="1" applyFill="1" applyBorder="1" applyAlignment="1">
      <alignment wrapText="1"/>
    </xf>
    <xf numFmtId="4" fontId="3" fillId="32" borderId="13" xfId="0" applyNumberFormat="1" applyFont="1" applyFill="1" applyBorder="1" applyAlignment="1">
      <alignment horizontal="center"/>
    </xf>
    <xf numFmtId="4" fontId="3" fillId="32" borderId="19" xfId="0" applyNumberFormat="1" applyFont="1" applyFill="1" applyBorder="1" applyAlignment="1">
      <alignment horizontal="center"/>
    </xf>
    <xf numFmtId="0" fontId="1" fillId="0" borderId="3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2"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3" xfId="0" applyFont="1" applyFill="1" applyBorder="1" applyAlignment="1">
      <alignment horizontal="center" vertical="center" wrapText="1"/>
    </xf>
    <xf numFmtId="0" fontId="1" fillId="0" borderId="33" xfId="0" applyFont="1" applyFill="1" applyBorder="1" applyAlignment="1">
      <alignment horizontal="center"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10" xfId="0" applyFont="1" applyBorder="1" applyAlignment="1">
      <alignment horizontal="center" vertical="top"/>
    </xf>
    <xf numFmtId="0" fontId="4" fillId="0" borderId="13" xfId="0" applyFont="1" applyBorder="1" applyAlignment="1">
      <alignment horizontal="center" vertical="top"/>
    </xf>
    <xf numFmtId="0" fontId="4" fillId="0" borderId="37" xfId="0" applyFont="1" applyBorder="1" applyAlignment="1">
      <alignment horizontal="center" vertical="top"/>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0" fontId="4" fillId="0" borderId="40" xfId="0" applyFont="1" applyBorder="1" applyAlignment="1">
      <alignment horizontal="center"/>
    </xf>
    <xf numFmtId="0" fontId="4" fillId="0" borderId="27" xfId="0" applyFont="1" applyBorder="1" applyAlignment="1">
      <alignment horizontal="center"/>
    </xf>
    <xf numFmtId="0" fontId="4" fillId="0" borderId="20" xfId="0" applyFont="1" applyBorder="1" applyAlignment="1">
      <alignment horizontal="center"/>
    </xf>
    <xf numFmtId="2" fontId="4" fillId="0" borderId="10" xfId="0" applyNumberFormat="1" applyFont="1" applyBorder="1" applyAlignment="1">
      <alignment horizontal="center"/>
    </xf>
    <xf numFmtId="0" fontId="4" fillId="0" borderId="10" xfId="0" applyFont="1" applyBorder="1" applyAlignment="1">
      <alignment horizontal="center"/>
    </xf>
    <xf numFmtId="49" fontId="4" fillId="0" borderId="18" xfId="0" applyNumberFormat="1" applyFont="1" applyBorder="1" applyAlignment="1">
      <alignment horizontal="center"/>
    </xf>
    <xf numFmtId="49" fontId="4" fillId="0" borderId="29" xfId="0" applyNumberFormat="1" applyFont="1" applyBorder="1" applyAlignment="1">
      <alignment horizontal="center"/>
    </xf>
    <xf numFmtId="49" fontId="4" fillId="0" borderId="37" xfId="0" applyNumberFormat="1" applyFont="1" applyBorder="1" applyAlignment="1">
      <alignment horizontal="center"/>
    </xf>
    <xf numFmtId="49" fontId="4" fillId="0" borderId="28" xfId="0" applyNumberFormat="1" applyFont="1" applyBorder="1" applyAlignment="1">
      <alignment horizontal="center"/>
    </xf>
    <xf numFmtId="49" fontId="4" fillId="0" borderId="31" xfId="0" applyNumberFormat="1" applyFont="1" applyBorder="1" applyAlignment="1">
      <alignment horizontal="center"/>
    </xf>
    <xf numFmtId="49" fontId="4" fillId="0" borderId="25" xfId="0" applyNumberFormat="1" applyFont="1" applyBorder="1" applyAlignment="1">
      <alignment horizontal="center"/>
    </xf>
    <xf numFmtId="0" fontId="4" fillId="0" borderId="18" xfId="0" applyFont="1" applyBorder="1" applyAlignment="1">
      <alignment horizontal="center"/>
    </xf>
    <xf numFmtId="0" fontId="4" fillId="0" borderId="29" xfId="0" applyFont="1" applyBorder="1" applyAlignment="1">
      <alignment horizontal="center"/>
    </xf>
    <xf numFmtId="0" fontId="4" fillId="0" borderId="37"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horizontal="left" vertical="center" wrapText="1" indent="2"/>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20" xfId="0" applyNumberFormat="1" applyFont="1" applyBorder="1" applyAlignment="1">
      <alignment horizontal="center"/>
    </xf>
    <xf numFmtId="49" fontId="4" fillId="0" borderId="10" xfId="0" applyNumberFormat="1" applyFont="1" applyBorder="1" applyAlignment="1">
      <alignment horizontal="center"/>
    </xf>
    <xf numFmtId="0" fontId="7" fillId="0" borderId="31" xfId="0" applyFont="1" applyBorder="1" applyAlignment="1">
      <alignment horizontal="center" vertical="center"/>
    </xf>
    <xf numFmtId="0" fontId="4" fillId="0" borderId="10" xfId="0" applyFont="1" applyBorder="1" applyAlignment="1">
      <alignment horizontal="center" vertical="top" wrapText="1"/>
    </xf>
    <xf numFmtId="0" fontId="4" fillId="0" borderId="20" xfId="0" applyFont="1" applyBorder="1" applyAlignment="1">
      <alignment horizontal="center" vertical="top" wrapText="1"/>
    </xf>
    <xf numFmtId="0" fontId="4" fillId="0" borderId="49" xfId="0" applyFont="1" applyBorder="1" applyAlignment="1">
      <alignment horizontal="center"/>
    </xf>
    <xf numFmtId="0" fontId="4" fillId="0" borderId="50"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32" xfId="0" applyFont="1" applyBorder="1" applyAlignment="1">
      <alignment horizontal="left" vertical="center" wrapText="1" indent="2"/>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2" fontId="12" fillId="0" borderId="40" xfId="0" applyNumberFormat="1" applyFont="1" applyBorder="1" applyAlignment="1">
      <alignment horizontal="center"/>
    </xf>
    <xf numFmtId="2" fontId="12" fillId="0" borderId="27" xfId="0" applyNumberFormat="1" applyFont="1" applyBorder="1" applyAlignment="1">
      <alignment horizontal="center"/>
    </xf>
    <xf numFmtId="2" fontId="12" fillId="0" borderId="20" xfId="0" applyNumberFormat="1" applyFont="1" applyBorder="1" applyAlignment="1">
      <alignment horizontal="center"/>
    </xf>
    <xf numFmtId="4" fontId="4" fillId="0" borderId="40" xfId="0" applyNumberFormat="1" applyFont="1" applyBorder="1" applyAlignment="1">
      <alignment horizontal="center"/>
    </xf>
    <xf numFmtId="4" fontId="4" fillId="0" borderId="27" xfId="0" applyNumberFormat="1" applyFont="1" applyBorder="1" applyAlignment="1">
      <alignment horizontal="center"/>
    </xf>
    <xf numFmtId="4" fontId="4" fillId="0" borderId="20" xfId="0" applyNumberFormat="1" applyFont="1" applyBorder="1" applyAlignment="1">
      <alignment horizontal="center"/>
    </xf>
    <xf numFmtId="4" fontId="4" fillId="0" borderId="10" xfId="0" applyNumberFormat="1" applyFont="1" applyBorder="1" applyAlignment="1">
      <alignment horizontal="center"/>
    </xf>
    <xf numFmtId="49" fontId="4" fillId="0" borderId="40" xfId="0" applyNumberFormat="1" applyFont="1" applyBorder="1" applyAlignment="1">
      <alignment horizontal="center"/>
    </xf>
    <xf numFmtId="49" fontId="4" fillId="0" borderId="27" xfId="0" applyNumberFormat="1" applyFont="1" applyBorder="1" applyAlignment="1">
      <alignment horizontal="center"/>
    </xf>
    <xf numFmtId="0" fontId="12" fillId="0" borderId="27" xfId="0" applyFont="1" applyBorder="1" applyAlignment="1">
      <alignment horizontal="center"/>
    </xf>
    <xf numFmtId="0" fontId="12" fillId="0" borderId="20" xfId="0"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49" fontId="4" fillId="0" borderId="51" xfId="0" applyNumberFormat="1" applyFont="1" applyBorder="1" applyAlignment="1">
      <alignment horizontal="center"/>
    </xf>
    <xf numFmtId="49" fontId="4" fillId="0" borderId="52" xfId="0" applyNumberFormat="1" applyFont="1" applyBorder="1" applyAlignment="1">
      <alignment horizontal="center"/>
    </xf>
    <xf numFmtId="49" fontId="4" fillId="0" borderId="53" xfId="0" applyNumberFormat="1" applyFont="1" applyBorder="1" applyAlignment="1">
      <alignment horizontal="center"/>
    </xf>
    <xf numFmtId="49" fontId="4" fillId="0" borderId="54" xfId="0" applyNumberFormat="1" applyFont="1" applyBorder="1" applyAlignment="1">
      <alignment horizontal="center"/>
    </xf>
    <xf numFmtId="49" fontId="4" fillId="0" borderId="55" xfId="0" applyNumberFormat="1" applyFont="1" applyBorder="1" applyAlignment="1">
      <alignment horizontal="center"/>
    </xf>
    <xf numFmtId="0" fontId="4" fillId="0" borderId="56" xfId="0" applyFont="1" applyBorder="1" applyAlignment="1">
      <alignment wrapText="1"/>
    </xf>
    <xf numFmtId="0" fontId="4" fillId="0" borderId="57" xfId="0" applyFont="1" applyBorder="1" applyAlignment="1">
      <alignment wrapText="1"/>
    </xf>
    <xf numFmtId="0" fontId="4" fillId="0" borderId="58" xfId="0" applyFont="1" applyBorder="1" applyAlignment="1">
      <alignment wrapText="1"/>
    </xf>
    <xf numFmtId="0" fontId="4" fillId="0" borderId="0" xfId="0" applyFont="1" applyAlignment="1">
      <alignment/>
    </xf>
    <xf numFmtId="49" fontId="4" fillId="0" borderId="31" xfId="0" applyNumberFormat="1" applyFont="1" applyBorder="1" applyAlignment="1">
      <alignment horizontal="left"/>
    </xf>
    <xf numFmtId="0" fontId="9" fillId="0" borderId="0" xfId="0" applyFont="1" applyBorder="1" applyAlignment="1">
      <alignment horizontal="center" vertical="top"/>
    </xf>
    <xf numFmtId="2" fontId="12" fillId="0" borderId="51" xfId="0" applyNumberFormat="1" applyFont="1" applyBorder="1" applyAlignment="1">
      <alignment horizontal="center"/>
    </xf>
    <xf numFmtId="2" fontId="12" fillId="0" borderId="52" xfId="0" applyNumberFormat="1" applyFont="1" applyBorder="1" applyAlignment="1">
      <alignment horizontal="center"/>
    </xf>
    <xf numFmtId="2" fontId="12" fillId="0" borderId="53" xfId="0" applyNumberFormat="1" applyFont="1" applyBorder="1" applyAlignment="1">
      <alignment horizontal="center"/>
    </xf>
    <xf numFmtId="2" fontId="12" fillId="0" borderId="59" xfId="0" applyNumberFormat="1" applyFont="1" applyBorder="1" applyAlignment="1">
      <alignment horizontal="center"/>
    </xf>
    <xf numFmtId="2" fontId="12" fillId="0" borderId="60" xfId="0" applyNumberFormat="1" applyFont="1" applyBorder="1" applyAlignment="1">
      <alignment horizontal="center"/>
    </xf>
    <xf numFmtId="2" fontId="12" fillId="0" borderId="54" xfId="0" applyNumberFormat="1" applyFont="1" applyBorder="1" applyAlignment="1">
      <alignment horizontal="center"/>
    </xf>
    <xf numFmtId="49" fontId="4" fillId="0" borderId="59" xfId="0" applyNumberFormat="1" applyFont="1" applyBorder="1" applyAlignment="1">
      <alignment horizontal="center"/>
    </xf>
    <xf numFmtId="49" fontId="4" fillId="0" borderId="60" xfId="0" applyNumberFormat="1" applyFont="1" applyBorder="1" applyAlignment="1">
      <alignment horizontal="center"/>
    </xf>
    <xf numFmtId="0" fontId="4" fillId="0" borderId="0" xfId="0" applyFont="1" applyAlignment="1">
      <alignment horizontal="right"/>
    </xf>
    <xf numFmtId="0" fontId="4" fillId="0" borderId="0" xfId="0" applyFont="1" applyBorder="1" applyAlignment="1">
      <alignment horizontal="center"/>
    </xf>
    <xf numFmtId="4" fontId="12" fillId="0" borderId="51" xfId="0" applyNumberFormat="1" applyFont="1" applyBorder="1" applyAlignment="1">
      <alignment horizontal="center"/>
    </xf>
    <xf numFmtId="0" fontId="12" fillId="0" borderId="52" xfId="0" applyFont="1" applyBorder="1" applyAlignment="1">
      <alignment horizontal="center"/>
    </xf>
    <xf numFmtId="0" fontId="12" fillId="0" borderId="53"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377"/>
  <sheetViews>
    <sheetView tabSelected="1" view="pageBreakPreview" zoomScaleSheetLayoutView="100" zoomScalePageLayoutView="0" workbookViewId="0" topLeftCell="A339">
      <selection activeCell="C374" sqref="C374"/>
    </sheetView>
  </sheetViews>
  <sheetFormatPr defaultColWidth="9.00390625" defaultRowHeight="12.75"/>
  <cols>
    <col min="1" max="1" width="36.25390625" style="1" customWidth="1"/>
    <col min="2" max="2" width="4.25390625" style="0" customWidth="1"/>
    <col min="3" max="3" width="23.25390625" style="0" customWidth="1"/>
    <col min="4" max="4" width="11.625" style="7" customWidth="1"/>
    <col min="5" max="5" width="12.00390625" style="7" customWidth="1"/>
    <col min="6" max="6" width="14.125" style="0" customWidth="1"/>
  </cols>
  <sheetData>
    <row r="1" spans="3:6" ht="12.75">
      <c r="C1" s="155"/>
      <c r="D1" s="156"/>
      <c r="E1" s="156"/>
      <c r="F1" s="156"/>
    </row>
    <row r="2" spans="4:5" ht="12.75">
      <c r="D2"/>
      <c r="E2" s="21"/>
    </row>
    <row r="3" spans="1:6" ht="15.75" customHeight="1" thickBot="1">
      <c r="A3" s="157" t="s">
        <v>62</v>
      </c>
      <c r="B3" s="157"/>
      <c r="C3" s="157"/>
      <c r="D3" s="157"/>
      <c r="E3" s="158"/>
      <c r="F3" s="11" t="s">
        <v>25</v>
      </c>
    </row>
    <row r="4" spans="2:6" ht="12.75">
      <c r="B4" s="159" t="s">
        <v>561</v>
      </c>
      <c r="C4" s="159"/>
      <c r="F4" s="18" t="s">
        <v>63</v>
      </c>
    </row>
    <row r="5" spans="2:6" ht="12.75">
      <c r="B5" s="2"/>
      <c r="C5" s="2"/>
      <c r="E5" s="7" t="s">
        <v>95</v>
      </c>
      <c r="F5" s="37" t="s">
        <v>567</v>
      </c>
    </row>
    <row r="6" spans="1:6" ht="12">
      <c r="A6" s="6" t="s">
        <v>26</v>
      </c>
      <c r="B6" s="7"/>
      <c r="C6" s="7"/>
      <c r="E6" s="7" t="s">
        <v>96</v>
      </c>
      <c r="F6" s="9">
        <v>4226577</v>
      </c>
    </row>
    <row r="7" spans="1:6" ht="12.75" customHeight="1">
      <c r="A7" s="160" t="s">
        <v>436</v>
      </c>
      <c r="B7" s="160"/>
      <c r="C7" s="160"/>
      <c r="E7" s="7" t="s">
        <v>97</v>
      </c>
      <c r="F7" s="9">
        <v>951</v>
      </c>
    </row>
    <row r="8" spans="1:6" ht="12">
      <c r="A8" s="8" t="s">
        <v>437</v>
      </c>
      <c r="B8" s="7"/>
      <c r="C8" s="7"/>
      <c r="E8" s="7" t="s">
        <v>98</v>
      </c>
      <c r="F8" s="9">
        <v>60226815000</v>
      </c>
    </row>
    <row r="9" spans="1:6" ht="12">
      <c r="A9" s="6" t="s">
        <v>64</v>
      </c>
      <c r="B9" s="7"/>
      <c r="C9" s="7"/>
      <c r="F9" s="9"/>
    </row>
    <row r="10" spans="1:6" ht="12.75" thickBot="1">
      <c r="A10" s="6" t="s">
        <v>27</v>
      </c>
      <c r="B10" s="7"/>
      <c r="C10" s="7"/>
      <c r="F10" s="10">
        <v>383</v>
      </c>
    </row>
    <row r="11" spans="1:6" ht="23.25" customHeight="1">
      <c r="A11" s="154" t="s">
        <v>28</v>
      </c>
      <c r="B11" s="154"/>
      <c r="C11" s="154"/>
      <c r="D11" s="154"/>
      <c r="E11" s="154"/>
      <c r="F11" s="154"/>
    </row>
    <row r="12" spans="1:6" ht="51" customHeight="1">
      <c r="A12" s="3" t="s">
        <v>29</v>
      </c>
      <c r="B12" s="3" t="s">
        <v>30</v>
      </c>
      <c r="C12" s="3" t="s">
        <v>31</v>
      </c>
      <c r="D12" s="3" t="s">
        <v>94</v>
      </c>
      <c r="E12" s="3" t="s">
        <v>32</v>
      </c>
      <c r="F12" s="3" t="s">
        <v>65</v>
      </c>
    </row>
    <row r="13" spans="1:6" s="20" customFormat="1" ht="12.75">
      <c r="A13" s="19">
        <v>1</v>
      </c>
      <c r="B13" s="19">
        <v>2</v>
      </c>
      <c r="C13" s="19">
        <v>3</v>
      </c>
      <c r="D13" s="19" t="s">
        <v>33</v>
      </c>
      <c r="E13" s="19" t="s">
        <v>34</v>
      </c>
      <c r="F13" s="19" t="s">
        <v>49</v>
      </c>
    </row>
    <row r="14" spans="1:6" s="7" customFormat="1" ht="12">
      <c r="A14" s="38" t="s">
        <v>165</v>
      </c>
      <c r="B14" s="40" t="s">
        <v>301</v>
      </c>
      <c r="C14" s="40" t="s">
        <v>19</v>
      </c>
      <c r="D14" s="41">
        <f>D16+D56</f>
        <v>12653100</v>
      </c>
      <c r="E14" s="41">
        <f>E16+E56</f>
        <v>8550568.15</v>
      </c>
      <c r="F14" s="41">
        <f>D14-E14</f>
        <v>4102531.8499999996</v>
      </c>
    </row>
    <row r="15" spans="1:6" s="7" customFormat="1" ht="12">
      <c r="A15" s="39" t="s">
        <v>106</v>
      </c>
      <c r="B15" s="40"/>
      <c r="C15" s="40"/>
      <c r="D15" s="41"/>
      <c r="E15" s="41"/>
      <c r="F15" s="41"/>
    </row>
    <row r="16" spans="1:6" s="7" customFormat="1" ht="12">
      <c r="A16" s="97" t="s">
        <v>66</v>
      </c>
      <c r="B16" s="98" t="s">
        <v>301</v>
      </c>
      <c r="C16" s="99" t="s">
        <v>137</v>
      </c>
      <c r="D16" s="43">
        <f>D17+D22+D30+D38+D45</f>
        <v>10969300</v>
      </c>
      <c r="E16" s="43">
        <f>E17+E22+E30+E38+E45+E49+E41+E53</f>
        <v>7396368.15</v>
      </c>
      <c r="F16" s="43">
        <f>D16-E16</f>
        <v>3572931.8499999996</v>
      </c>
    </row>
    <row r="17" spans="1:6" s="7" customFormat="1" ht="12">
      <c r="A17" s="100" t="s">
        <v>35</v>
      </c>
      <c r="B17" s="75" t="s">
        <v>301</v>
      </c>
      <c r="C17" s="42" t="s">
        <v>138</v>
      </c>
      <c r="D17" s="43">
        <f>D18</f>
        <v>7980000</v>
      </c>
      <c r="E17" s="78">
        <f>E18</f>
        <v>3240190.49</v>
      </c>
      <c r="F17" s="43">
        <f>F18</f>
        <v>4739809.51</v>
      </c>
    </row>
    <row r="18" spans="1:6" s="7" customFormat="1" ht="12">
      <c r="A18" s="101" t="s">
        <v>67</v>
      </c>
      <c r="B18" s="102" t="s">
        <v>301</v>
      </c>
      <c r="C18" s="103" t="s">
        <v>139</v>
      </c>
      <c r="D18" s="5">
        <f>D19+D21</f>
        <v>7980000</v>
      </c>
      <c r="E18" s="5">
        <f>E19+E21+E20</f>
        <v>3240190.49</v>
      </c>
      <c r="F18" s="13">
        <f>D18-E18</f>
        <v>4739809.51</v>
      </c>
    </row>
    <row r="19" spans="1:6" s="7" customFormat="1" ht="72">
      <c r="A19" s="44" t="s">
        <v>294</v>
      </c>
      <c r="B19" s="76" t="s">
        <v>301</v>
      </c>
      <c r="C19" s="4" t="s">
        <v>140</v>
      </c>
      <c r="D19" s="16">
        <v>7960000</v>
      </c>
      <c r="E19" s="16">
        <v>3241286.8</v>
      </c>
      <c r="F19" s="5">
        <f>D19-E19</f>
        <v>4718713.2</v>
      </c>
    </row>
    <row r="20" spans="1:6" s="7" customFormat="1" ht="121.5" customHeight="1">
      <c r="A20" s="123" t="s">
        <v>518</v>
      </c>
      <c r="B20" s="76" t="s">
        <v>301</v>
      </c>
      <c r="C20" s="4" t="s">
        <v>519</v>
      </c>
      <c r="D20" s="46" t="s">
        <v>172</v>
      </c>
      <c r="E20" s="16">
        <v>277.99</v>
      </c>
      <c r="F20" s="135" t="s">
        <v>172</v>
      </c>
    </row>
    <row r="21" spans="1:6" s="7" customFormat="1" ht="45.75" customHeight="1">
      <c r="A21" s="44" t="s">
        <v>411</v>
      </c>
      <c r="B21" s="76" t="s">
        <v>301</v>
      </c>
      <c r="C21" s="4" t="s">
        <v>302</v>
      </c>
      <c r="D21" s="16">
        <v>20000</v>
      </c>
      <c r="E21" s="16">
        <v>-1374.3</v>
      </c>
      <c r="F21" s="5">
        <f>D21-E21</f>
        <v>21374.3</v>
      </c>
    </row>
    <row r="22" spans="1:6" s="7" customFormat="1" ht="12">
      <c r="A22" s="44" t="s">
        <v>36</v>
      </c>
      <c r="B22" s="76" t="s">
        <v>301</v>
      </c>
      <c r="C22" s="4" t="s">
        <v>141</v>
      </c>
      <c r="D22" s="16">
        <f>D29+D23</f>
        <v>73600</v>
      </c>
      <c r="E22" s="16">
        <f>E23+E28</f>
        <v>75537.99</v>
      </c>
      <c r="F22" s="5">
        <f>D22-E22</f>
        <v>-1937.9900000000052</v>
      </c>
    </row>
    <row r="23" spans="1:6" s="7" customFormat="1" ht="23.25" customHeight="1">
      <c r="A23" s="45" t="s">
        <v>68</v>
      </c>
      <c r="B23" s="102" t="s">
        <v>301</v>
      </c>
      <c r="C23" s="103" t="s">
        <v>142</v>
      </c>
      <c r="D23" s="16">
        <f>D24</f>
        <v>8600</v>
      </c>
      <c r="E23" s="16">
        <f>E24+E27</f>
        <v>13256.990000000002</v>
      </c>
      <c r="F23" s="5">
        <f>D23-E23</f>
        <v>-4656.990000000002</v>
      </c>
    </row>
    <row r="24" spans="1:6" s="7" customFormat="1" ht="35.25" customHeight="1">
      <c r="A24" s="44" t="s">
        <v>412</v>
      </c>
      <c r="B24" s="102" t="s">
        <v>301</v>
      </c>
      <c r="C24" s="4" t="s">
        <v>143</v>
      </c>
      <c r="D24" s="16">
        <f>D25</f>
        <v>8600</v>
      </c>
      <c r="E24" s="16">
        <f>E25+E26</f>
        <v>12060.550000000001</v>
      </c>
      <c r="F24" s="16">
        <f>D24-E24</f>
        <v>-3460.550000000001</v>
      </c>
    </row>
    <row r="25" spans="1:6" s="7" customFormat="1" ht="38.25" customHeight="1">
      <c r="A25" s="44" t="s">
        <v>412</v>
      </c>
      <c r="B25" s="102" t="s">
        <v>301</v>
      </c>
      <c r="C25" s="4" t="s">
        <v>295</v>
      </c>
      <c r="D25" s="16">
        <v>8600</v>
      </c>
      <c r="E25" s="16">
        <v>12042.87</v>
      </c>
      <c r="F25" s="5">
        <f aca="true" t="shared" si="0" ref="F25:F37">D25-E25</f>
        <v>-3442.870000000001</v>
      </c>
    </row>
    <row r="26" spans="1:6" s="7" customFormat="1" ht="51.75" customHeight="1">
      <c r="A26" s="44" t="s">
        <v>508</v>
      </c>
      <c r="B26" s="102" t="s">
        <v>301</v>
      </c>
      <c r="C26" s="4" t="s">
        <v>509</v>
      </c>
      <c r="D26" s="46" t="s">
        <v>172</v>
      </c>
      <c r="E26" s="16">
        <v>17.68</v>
      </c>
      <c r="F26" s="135" t="s">
        <v>172</v>
      </c>
    </row>
    <row r="27" spans="1:6" s="7" customFormat="1" ht="30" customHeight="1">
      <c r="A27" s="44" t="s">
        <v>504</v>
      </c>
      <c r="B27" s="76" t="s">
        <v>301</v>
      </c>
      <c r="C27" s="4" t="s">
        <v>501</v>
      </c>
      <c r="D27" s="46" t="s">
        <v>172</v>
      </c>
      <c r="E27" s="16">
        <v>1196.44</v>
      </c>
      <c r="F27" s="135" t="s">
        <v>172</v>
      </c>
    </row>
    <row r="28" spans="1:6" s="7" customFormat="1" ht="22.5" customHeight="1">
      <c r="A28" s="44" t="s">
        <v>37</v>
      </c>
      <c r="B28" s="76" t="s">
        <v>301</v>
      </c>
      <c r="C28" s="4" t="s">
        <v>502</v>
      </c>
      <c r="D28" s="16">
        <f>D29</f>
        <v>65000</v>
      </c>
      <c r="E28" s="16">
        <f>E29</f>
        <v>62281</v>
      </c>
      <c r="F28" s="5">
        <f t="shared" si="0"/>
        <v>2719</v>
      </c>
    </row>
    <row r="29" spans="1:6" s="7" customFormat="1" ht="24" customHeight="1">
      <c r="A29" s="44" t="s">
        <v>37</v>
      </c>
      <c r="B29" s="76" t="s">
        <v>301</v>
      </c>
      <c r="C29" s="4" t="s">
        <v>507</v>
      </c>
      <c r="D29" s="16">
        <v>65000</v>
      </c>
      <c r="E29" s="16">
        <v>62281</v>
      </c>
      <c r="F29" s="5">
        <f t="shared" si="0"/>
        <v>2719</v>
      </c>
    </row>
    <row r="30" spans="1:6" s="7" customFormat="1" ht="12">
      <c r="A30" s="44" t="s">
        <v>38</v>
      </c>
      <c r="B30" s="76" t="s">
        <v>301</v>
      </c>
      <c r="C30" s="4" t="s">
        <v>144</v>
      </c>
      <c r="D30" s="16">
        <f>D31+D33</f>
        <v>2000700</v>
      </c>
      <c r="E30" s="13">
        <f>E31+E33</f>
        <v>2944281.87</v>
      </c>
      <c r="F30" s="5">
        <f>D30-E30</f>
        <v>-943581.8700000001</v>
      </c>
    </row>
    <row r="31" spans="1:6" s="7" customFormat="1" ht="12.75" customHeight="1">
      <c r="A31" s="45" t="s">
        <v>69</v>
      </c>
      <c r="B31" s="102" t="s">
        <v>301</v>
      </c>
      <c r="C31" s="103" t="s">
        <v>145</v>
      </c>
      <c r="D31" s="16">
        <f>D32</f>
        <v>111500</v>
      </c>
      <c r="E31" s="16">
        <f>E32</f>
        <v>92626.41</v>
      </c>
      <c r="F31" s="5">
        <f t="shared" si="0"/>
        <v>18873.589999999997</v>
      </c>
    </row>
    <row r="32" spans="1:6" s="7" customFormat="1" ht="46.5" customHeight="1">
      <c r="A32" s="44" t="s">
        <v>39</v>
      </c>
      <c r="B32" s="76" t="s">
        <v>301</v>
      </c>
      <c r="C32" s="4" t="s">
        <v>146</v>
      </c>
      <c r="D32" s="16">
        <v>111500</v>
      </c>
      <c r="E32" s="16">
        <v>92626.41</v>
      </c>
      <c r="F32" s="5">
        <f t="shared" si="0"/>
        <v>18873.589999999997</v>
      </c>
    </row>
    <row r="33" spans="1:6" s="7" customFormat="1" ht="15" customHeight="1">
      <c r="A33" s="45" t="s">
        <v>70</v>
      </c>
      <c r="B33" s="102" t="s">
        <v>301</v>
      </c>
      <c r="C33" s="103" t="s">
        <v>147</v>
      </c>
      <c r="D33" s="16">
        <f>D34+D36</f>
        <v>1889200</v>
      </c>
      <c r="E33" s="16">
        <f>E34+E36</f>
        <v>2851655.46</v>
      </c>
      <c r="F33" s="5">
        <f t="shared" si="0"/>
        <v>-962455.46</v>
      </c>
    </row>
    <row r="34" spans="1:6" s="7" customFormat="1" ht="44.25" customHeight="1">
      <c r="A34" s="45" t="s">
        <v>71</v>
      </c>
      <c r="B34" s="102" t="s">
        <v>301</v>
      </c>
      <c r="C34" s="103" t="s">
        <v>148</v>
      </c>
      <c r="D34" s="16">
        <f>D35</f>
        <v>1538500</v>
      </c>
      <c r="E34" s="16">
        <f>E35</f>
        <v>1460144.19</v>
      </c>
      <c r="F34" s="5">
        <f t="shared" si="0"/>
        <v>78355.81000000006</v>
      </c>
    </row>
    <row r="35" spans="1:6" s="7" customFormat="1" ht="69.75" customHeight="1">
      <c r="A35" s="44" t="s">
        <v>40</v>
      </c>
      <c r="B35" s="76" t="s">
        <v>301</v>
      </c>
      <c r="C35" s="4" t="s">
        <v>149</v>
      </c>
      <c r="D35" s="16">
        <v>1538500</v>
      </c>
      <c r="E35" s="16">
        <v>1460144.19</v>
      </c>
      <c r="F35" s="5">
        <f t="shared" si="0"/>
        <v>78355.81000000006</v>
      </c>
    </row>
    <row r="36" spans="1:6" s="7" customFormat="1" ht="43.5" customHeight="1">
      <c r="A36" s="45" t="s">
        <v>72</v>
      </c>
      <c r="B36" s="102" t="s">
        <v>301</v>
      </c>
      <c r="C36" s="103" t="s">
        <v>150</v>
      </c>
      <c r="D36" s="16">
        <f>D37</f>
        <v>350700</v>
      </c>
      <c r="E36" s="16">
        <f>E37</f>
        <v>1391511.27</v>
      </c>
      <c r="F36" s="5">
        <f t="shared" si="0"/>
        <v>-1040811.27</v>
      </c>
    </row>
    <row r="37" spans="1:6" s="7" customFormat="1" ht="71.25" customHeight="1">
      <c r="A37" s="44" t="s">
        <v>41</v>
      </c>
      <c r="B37" s="76" t="s">
        <v>301</v>
      </c>
      <c r="C37" s="4" t="s">
        <v>151</v>
      </c>
      <c r="D37" s="16">
        <v>350700</v>
      </c>
      <c r="E37" s="16">
        <v>1391511.27</v>
      </c>
      <c r="F37" s="5">
        <f t="shared" si="0"/>
        <v>-1040811.27</v>
      </c>
    </row>
    <row r="38" spans="1:6" s="7" customFormat="1" ht="12">
      <c r="A38" s="44" t="s">
        <v>42</v>
      </c>
      <c r="B38" s="76" t="s">
        <v>301</v>
      </c>
      <c r="C38" s="4" t="s">
        <v>152</v>
      </c>
      <c r="D38" s="16">
        <f>D39</f>
        <v>15000</v>
      </c>
      <c r="E38" s="13">
        <f>E39</f>
        <v>14550</v>
      </c>
      <c r="F38" s="5">
        <f>D38-E39</f>
        <v>450</v>
      </c>
    </row>
    <row r="39" spans="1:6" s="7" customFormat="1" ht="51" customHeight="1">
      <c r="A39" s="45" t="s">
        <v>73</v>
      </c>
      <c r="B39" s="102" t="s">
        <v>301</v>
      </c>
      <c r="C39" s="103" t="s">
        <v>503</v>
      </c>
      <c r="D39" s="16">
        <f>D40</f>
        <v>15000</v>
      </c>
      <c r="E39" s="16">
        <f>E40</f>
        <v>14550</v>
      </c>
      <c r="F39" s="5">
        <f>D39-E40</f>
        <v>450</v>
      </c>
    </row>
    <row r="40" spans="1:6" s="7" customFormat="1" ht="72">
      <c r="A40" s="44" t="s">
        <v>43</v>
      </c>
      <c r="B40" s="76" t="s">
        <v>301</v>
      </c>
      <c r="C40" s="4" t="s">
        <v>153</v>
      </c>
      <c r="D40" s="16">
        <v>15000</v>
      </c>
      <c r="E40" s="16">
        <v>14550</v>
      </c>
      <c r="F40" s="5">
        <f>D40-E40</f>
        <v>450</v>
      </c>
    </row>
    <row r="41" spans="1:6" s="7" customFormat="1" ht="36">
      <c r="A41" s="44" t="s">
        <v>544</v>
      </c>
      <c r="B41" s="76" t="s">
        <v>301</v>
      </c>
      <c r="C41" s="4" t="s">
        <v>545</v>
      </c>
      <c r="D41" s="46" t="s">
        <v>172</v>
      </c>
      <c r="E41" s="16">
        <f>E42</f>
        <v>5.59</v>
      </c>
      <c r="F41" s="135" t="s">
        <v>172</v>
      </c>
    </row>
    <row r="42" spans="1:6" s="7" customFormat="1" ht="12">
      <c r="A42" s="44" t="s">
        <v>38</v>
      </c>
      <c r="B42" s="76" t="s">
        <v>301</v>
      </c>
      <c r="C42" s="4" t="s">
        <v>546</v>
      </c>
      <c r="D42" s="46" t="s">
        <v>172</v>
      </c>
      <c r="E42" s="16">
        <f>E43</f>
        <v>5.59</v>
      </c>
      <c r="F42" s="135" t="s">
        <v>172</v>
      </c>
    </row>
    <row r="43" spans="1:6" s="7" customFormat="1" ht="24">
      <c r="A43" s="44" t="s">
        <v>541</v>
      </c>
      <c r="B43" s="76" t="s">
        <v>301</v>
      </c>
      <c r="C43" s="4" t="s">
        <v>506</v>
      </c>
      <c r="D43" s="46" t="s">
        <v>172</v>
      </c>
      <c r="E43" s="16">
        <f>E44</f>
        <v>5.59</v>
      </c>
      <c r="F43" s="135" t="s">
        <v>172</v>
      </c>
    </row>
    <row r="44" spans="1:6" s="7" customFormat="1" ht="36">
      <c r="A44" s="44" t="s">
        <v>542</v>
      </c>
      <c r="B44" s="76" t="s">
        <v>301</v>
      </c>
      <c r="C44" s="4" t="s">
        <v>505</v>
      </c>
      <c r="D44" s="46" t="s">
        <v>172</v>
      </c>
      <c r="E44" s="16">
        <v>5.59</v>
      </c>
      <c r="F44" s="135" t="s">
        <v>172</v>
      </c>
    </row>
    <row r="45" spans="1:6" s="7" customFormat="1" ht="34.5" customHeight="1">
      <c r="A45" s="44" t="s">
        <v>44</v>
      </c>
      <c r="B45" s="76" t="s">
        <v>301</v>
      </c>
      <c r="C45" s="4" t="s">
        <v>154</v>
      </c>
      <c r="D45" s="16">
        <f aca="true" t="shared" si="1" ref="D45:E47">D46</f>
        <v>900000</v>
      </c>
      <c r="E45" s="13">
        <f t="shared" si="1"/>
        <v>921921.59</v>
      </c>
      <c r="F45" s="5">
        <f>D45-E45</f>
        <v>-21921.589999999967</v>
      </c>
    </row>
    <row r="46" spans="1:6" s="7" customFormat="1" ht="77.25" customHeight="1">
      <c r="A46" s="45" t="s">
        <v>547</v>
      </c>
      <c r="B46" s="102" t="s">
        <v>301</v>
      </c>
      <c r="C46" s="103" t="s">
        <v>155</v>
      </c>
      <c r="D46" s="16">
        <f t="shared" si="1"/>
        <v>900000</v>
      </c>
      <c r="E46" s="16">
        <f t="shared" si="1"/>
        <v>921921.59</v>
      </c>
      <c r="F46" s="5">
        <f>D46-E46</f>
        <v>-21921.589999999967</v>
      </c>
    </row>
    <row r="47" spans="1:6" s="7" customFormat="1" ht="60.75" customHeight="1">
      <c r="A47" s="45" t="s">
        <v>74</v>
      </c>
      <c r="B47" s="102" t="s">
        <v>301</v>
      </c>
      <c r="C47" s="103" t="s">
        <v>156</v>
      </c>
      <c r="D47" s="16">
        <f t="shared" si="1"/>
        <v>900000</v>
      </c>
      <c r="E47" s="16">
        <f t="shared" si="1"/>
        <v>921921.59</v>
      </c>
      <c r="F47" s="5">
        <f>D47-E47</f>
        <v>-21921.589999999967</v>
      </c>
    </row>
    <row r="48" spans="1:6" s="7" customFormat="1" ht="78" customHeight="1">
      <c r="A48" s="45" t="s">
        <v>548</v>
      </c>
      <c r="B48" s="102" t="s">
        <v>301</v>
      </c>
      <c r="C48" s="103" t="s">
        <v>413</v>
      </c>
      <c r="D48" s="16">
        <v>900000</v>
      </c>
      <c r="E48" s="16">
        <v>921921.59</v>
      </c>
      <c r="F48" s="5">
        <f>D48-E48</f>
        <v>-21921.589999999967</v>
      </c>
    </row>
    <row r="49" spans="1:6" s="7" customFormat="1" ht="26.25" customHeight="1">
      <c r="A49" s="104" t="s">
        <v>414</v>
      </c>
      <c r="B49" s="102" t="s">
        <v>301</v>
      </c>
      <c r="C49" s="103" t="s">
        <v>415</v>
      </c>
      <c r="D49" s="46" t="s">
        <v>172</v>
      </c>
      <c r="E49" s="16">
        <f>E50</f>
        <v>192780.62</v>
      </c>
      <c r="F49" s="135" t="s">
        <v>172</v>
      </c>
    </row>
    <row r="50" spans="1:6" s="7" customFormat="1" ht="50.25" customHeight="1">
      <c r="A50" s="45" t="s">
        <v>416</v>
      </c>
      <c r="B50" s="102" t="s">
        <v>301</v>
      </c>
      <c r="C50" s="103" t="s">
        <v>417</v>
      </c>
      <c r="D50" s="46" t="s">
        <v>172</v>
      </c>
      <c r="E50" s="16">
        <f>E51</f>
        <v>192780.62</v>
      </c>
      <c r="F50" s="135" t="s">
        <v>172</v>
      </c>
    </row>
    <row r="51" spans="1:6" s="7" customFormat="1" ht="37.5" customHeight="1">
      <c r="A51" s="45" t="s">
        <v>418</v>
      </c>
      <c r="B51" s="102" t="s">
        <v>301</v>
      </c>
      <c r="C51" s="103" t="s">
        <v>419</v>
      </c>
      <c r="D51" s="46" t="s">
        <v>172</v>
      </c>
      <c r="E51" s="16">
        <f>E52</f>
        <v>192780.62</v>
      </c>
      <c r="F51" s="135" t="s">
        <v>172</v>
      </c>
    </row>
    <row r="52" spans="1:6" s="7" customFormat="1" ht="51" customHeight="1">
      <c r="A52" s="45" t="s">
        <v>420</v>
      </c>
      <c r="B52" s="102" t="s">
        <v>301</v>
      </c>
      <c r="C52" s="103" t="s">
        <v>421</v>
      </c>
      <c r="D52" s="46" t="s">
        <v>172</v>
      </c>
      <c r="E52" s="16">
        <v>192780.62</v>
      </c>
      <c r="F52" s="135" t="s">
        <v>172</v>
      </c>
    </row>
    <row r="53" spans="1:6" s="7" customFormat="1" ht="14.25" customHeight="1">
      <c r="A53" s="45" t="s">
        <v>510</v>
      </c>
      <c r="B53" s="131" t="s">
        <v>301</v>
      </c>
      <c r="C53" s="132" t="s">
        <v>536</v>
      </c>
      <c r="D53" s="136" t="s">
        <v>172</v>
      </c>
      <c r="E53" s="16">
        <f>E55</f>
        <v>7100</v>
      </c>
      <c r="F53" s="135" t="s">
        <v>172</v>
      </c>
    </row>
    <row r="54" spans="1:6" s="7" customFormat="1" ht="36" customHeight="1">
      <c r="A54" s="45" t="s">
        <v>539</v>
      </c>
      <c r="B54" s="131" t="s">
        <v>301</v>
      </c>
      <c r="C54" s="132" t="s">
        <v>538</v>
      </c>
      <c r="D54" s="136" t="s">
        <v>172</v>
      </c>
      <c r="E54" s="16">
        <f>E55</f>
        <v>7100</v>
      </c>
      <c r="F54" s="135" t="s">
        <v>172</v>
      </c>
    </row>
    <row r="55" spans="1:6" s="7" customFormat="1" ht="45.75" customHeight="1">
      <c r="A55" s="45" t="s">
        <v>540</v>
      </c>
      <c r="B55" s="102" t="s">
        <v>301</v>
      </c>
      <c r="C55" s="103" t="s">
        <v>537</v>
      </c>
      <c r="D55" s="46" t="s">
        <v>172</v>
      </c>
      <c r="E55" s="16">
        <v>7100</v>
      </c>
      <c r="F55" s="135" t="s">
        <v>172</v>
      </c>
    </row>
    <row r="56" spans="1:6" s="7" customFormat="1" ht="12">
      <c r="A56" s="108" t="s">
        <v>45</v>
      </c>
      <c r="B56" s="76" t="s">
        <v>301</v>
      </c>
      <c r="C56" s="4" t="s">
        <v>157</v>
      </c>
      <c r="D56" s="106">
        <f>D57</f>
        <v>1683800</v>
      </c>
      <c r="E56" s="106">
        <f>E57</f>
        <v>1154200</v>
      </c>
      <c r="F56" s="107">
        <f>D56-E56</f>
        <v>529600</v>
      </c>
    </row>
    <row r="57" spans="1:6" s="7" customFormat="1" ht="36">
      <c r="A57" s="101" t="s">
        <v>75</v>
      </c>
      <c r="B57" s="102" t="s">
        <v>301</v>
      </c>
      <c r="C57" s="103" t="s">
        <v>158</v>
      </c>
      <c r="D57" s="16">
        <f>D63+D58</f>
        <v>1683800</v>
      </c>
      <c r="E57" s="16">
        <f>E58+E63</f>
        <v>1154200</v>
      </c>
      <c r="F57" s="13">
        <f>F63</f>
        <v>529600</v>
      </c>
    </row>
    <row r="58" spans="1:6" s="7" customFormat="1" ht="25.5" customHeight="1">
      <c r="A58" s="101" t="s">
        <v>76</v>
      </c>
      <c r="B58" s="102" t="s">
        <v>301</v>
      </c>
      <c r="C58" s="103" t="s">
        <v>159</v>
      </c>
      <c r="D58" s="16">
        <f>D59+D61</f>
        <v>149500</v>
      </c>
      <c r="E58" s="16">
        <f>E59+E61</f>
        <v>149500</v>
      </c>
      <c r="F58" s="135" t="s">
        <v>172</v>
      </c>
    </row>
    <row r="59" spans="1:6" s="7" customFormat="1" ht="35.25" customHeight="1">
      <c r="A59" s="101" t="s">
        <v>77</v>
      </c>
      <c r="B59" s="102" t="s">
        <v>301</v>
      </c>
      <c r="C59" s="103" t="s">
        <v>160</v>
      </c>
      <c r="D59" s="16">
        <f>D60</f>
        <v>149300</v>
      </c>
      <c r="E59" s="16">
        <f>E60</f>
        <v>149300</v>
      </c>
      <c r="F59" s="135" t="s">
        <v>172</v>
      </c>
    </row>
    <row r="60" spans="1:6" s="7" customFormat="1" ht="45.75" customHeight="1">
      <c r="A60" s="101" t="s">
        <v>136</v>
      </c>
      <c r="B60" s="102" t="s">
        <v>301</v>
      </c>
      <c r="C60" s="103" t="s">
        <v>161</v>
      </c>
      <c r="D60" s="16">
        <v>149300</v>
      </c>
      <c r="E60" s="16">
        <v>149300</v>
      </c>
      <c r="F60" s="135" t="s">
        <v>172</v>
      </c>
    </row>
    <row r="61" spans="1:6" s="7" customFormat="1" ht="42.75" customHeight="1">
      <c r="A61" s="105" t="s">
        <v>422</v>
      </c>
      <c r="B61" s="76" t="s">
        <v>301</v>
      </c>
      <c r="C61" s="4" t="s">
        <v>162</v>
      </c>
      <c r="D61" s="16">
        <f>D62</f>
        <v>200</v>
      </c>
      <c r="E61" s="16">
        <f>E62</f>
        <v>200</v>
      </c>
      <c r="F61" s="135" t="s">
        <v>172</v>
      </c>
    </row>
    <row r="62" spans="1:6" s="7" customFormat="1" ht="38.25" customHeight="1">
      <c r="A62" s="105" t="s">
        <v>423</v>
      </c>
      <c r="B62" s="76" t="s">
        <v>301</v>
      </c>
      <c r="C62" s="4" t="s">
        <v>163</v>
      </c>
      <c r="D62" s="16">
        <v>200</v>
      </c>
      <c r="E62" s="16">
        <v>200</v>
      </c>
      <c r="F62" s="135" t="s">
        <v>172</v>
      </c>
    </row>
    <row r="63" spans="1:6" s="12" customFormat="1" ht="20.25" customHeight="1">
      <c r="A63" s="101" t="s">
        <v>91</v>
      </c>
      <c r="B63" s="102" t="s">
        <v>301</v>
      </c>
      <c r="C63" s="103" t="s">
        <v>424</v>
      </c>
      <c r="D63" s="16">
        <f>D66+D64</f>
        <v>1534300</v>
      </c>
      <c r="E63" s="16">
        <f>E64+E66</f>
        <v>1004700</v>
      </c>
      <c r="F63" s="5">
        <f>D63-E63</f>
        <v>529600</v>
      </c>
    </row>
    <row r="64" spans="1:6" s="12" customFormat="1" ht="77.25" customHeight="1">
      <c r="A64" s="137" t="s">
        <v>563</v>
      </c>
      <c r="B64" s="102" t="s">
        <v>562</v>
      </c>
      <c r="C64" s="138" t="s">
        <v>565</v>
      </c>
      <c r="D64" s="139">
        <f>D65</f>
        <v>6000</v>
      </c>
      <c r="E64" s="140">
        <f>E65</f>
        <v>6000</v>
      </c>
      <c r="F64" s="135" t="s">
        <v>172</v>
      </c>
    </row>
    <row r="65" spans="1:6" s="12" customFormat="1" ht="84.75" customHeight="1">
      <c r="A65" s="137" t="s">
        <v>564</v>
      </c>
      <c r="B65" s="102" t="s">
        <v>562</v>
      </c>
      <c r="C65" s="138" t="s">
        <v>566</v>
      </c>
      <c r="D65" s="139">
        <v>6000</v>
      </c>
      <c r="E65" s="140">
        <v>6000</v>
      </c>
      <c r="F65" s="135" t="s">
        <v>172</v>
      </c>
    </row>
    <row r="66" spans="1:6" s="12" customFormat="1" ht="24" customHeight="1">
      <c r="A66" s="101" t="s">
        <v>23</v>
      </c>
      <c r="B66" s="102" t="s">
        <v>301</v>
      </c>
      <c r="C66" s="103" t="s">
        <v>24</v>
      </c>
      <c r="D66" s="16">
        <f>D67</f>
        <v>1528300</v>
      </c>
      <c r="E66" s="16">
        <f>E67</f>
        <v>998700</v>
      </c>
      <c r="F66" s="5">
        <f>D66-E66</f>
        <v>529600</v>
      </c>
    </row>
    <row r="67" spans="1:6" s="12" customFormat="1" ht="33" customHeight="1">
      <c r="A67" s="105" t="s">
        <v>22</v>
      </c>
      <c r="B67" s="102" t="s">
        <v>301</v>
      </c>
      <c r="C67" s="4" t="s">
        <v>164</v>
      </c>
      <c r="D67" s="16">
        <v>1528300</v>
      </c>
      <c r="E67" s="16">
        <v>998700</v>
      </c>
      <c r="F67" s="5">
        <f>D67-E67</f>
        <v>529600</v>
      </c>
    </row>
    <row r="68" spans="1:6" s="12" customFormat="1" ht="16.5" thickBot="1">
      <c r="A68" s="161" t="s">
        <v>46</v>
      </c>
      <c r="B68" s="162"/>
      <c r="C68" s="162"/>
      <c r="D68" s="162"/>
      <c r="E68" s="162"/>
      <c r="F68" s="162"/>
    </row>
    <row r="69" spans="1:6" ht="36">
      <c r="A69" s="14" t="s">
        <v>29</v>
      </c>
      <c r="B69" s="14" t="s">
        <v>30</v>
      </c>
      <c r="C69" s="14" t="s">
        <v>47</v>
      </c>
      <c r="D69" s="3" t="s">
        <v>170</v>
      </c>
      <c r="E69" s="14" t="s">
        <v>48</v>
      </c>
      <c r="F69" s="14" t="s">
        <v>65</v>
      </c>
    </row>
    <row r="70" spans="1:6" ht="13.5" thickBot="1">
      <c r="A70" s="15">
        <v>1</v>
      </c>
      <c r="B70" s="15">
        <v>2</v>
      </c>
      <c r="C70" s="15">
        <v>3</v>
      </c>
      <c r="D70" s="15" t="s">
        <v>33</v>
      </c>
      <c r="E70" s="15" t="s">
        <v>34</v>
      </c>
      <c r="F70" s="15" t="s">
        <v>49</v>
      </c>
    </row>
    <row r="71" spans="1:6" ht="12.75">
      <c r="A71" s="56" t="s">
        <v>229</v>
      </c>
      <c r="B71" s="57">
        <v>200</v>
      </c>
      <c r="C71" s="58" t="s">
        <v>19</v>
      </c>
      <c r="D71" s="54">
        <f>D73+D185+D368+D201+D261+D294+D357+D229+D328</f>
        <v>14171100</v>
      </c>
      <c r="E71" s="54">
        <f>E73+E185+E368+E201+E261+E294+E357+E229+E328</f>
        <v>10402083.849999998</v>
      </c>
      <c r="F71" s="77">
        <f>D71-E71</f>
        <v>3769016.1500000022</v>
      </c>
    </row>
    <row r="72" spans="1:6" ht="12.75">
      <c r="A72" s="59" t="s">
        <v>106</v>
      </c>
      <c r="B72" s="60"/>
      <c r="C72" s="61"/>
      <c r="D72" s="55"/>
      <c r="E72" s="92"/>
      <c r="F72" s="152">
        <f>D73-E73</f>
        <v>934787.2299999995</v>
      </c>
    </row>
    <row r="73" spans="1:6" ht="12.75">
      <c r="A73" s="62" t="s">
        <v>78</v>
      </c>
      <c r="B73" s="63">
        <v>200</v>
      </c>
      <c r="C73" s="64" t="s">
        <v>0</v>
      </c>
      <c r="D73" s="77">
        <f>D74+D89+D160+D180+D168</f>
        <v>4458700</v>
      </c>
      <c r="E73" s="77">
        <f>E74+E89+E180+E168</f>
        <v>3523912.7700000005</v>
      </c>
      <c r="F73" s="153"/>
    </row>
    <row r="74" spans="1:6" ht="36">
      <c r="A74" s="65" t="s">
        <v>79</v>
      </c>
      <c r="B74" s="66">
        <v>200</v>
      </c>
      <c r="C74" s="51" t="s">
        <v>230</v>
      </c>
      <c r="D74" s="78">
        <f>D76</f>
        <v>758500</v>
      </c>
      <c r="E74" s="78">
        <f>E76</f>
        <v>703493</v>
      </c>
      <c r="F74" s="52">
        <f aca="true" t="shared" si="2" ref="F74:F139">D74-E74</f>
        <v>55007</v>
      </c>
    </row>
    <row r="75" spans="1:6" ht="48">
      <c r="A75" s="65" t="s">
        <v>355</v>
      </c>
      <c r="B75" s="66">
        <v>200</v>
      </c>
      <c r="C75" s="67" t="s">
        <v>356</v>
      </c>
      <c r="D75" s="90">
        <f>D76</f>
        <v>758500</v>
      </c>
      <c r="E75" s="90">
        <f>E76</f>
        <v>703493</v>
      </c>
      <c r="F75" s="52">
        <f t="shared" si="2"/>
        <v>55007</v>
      </c>
    </row>
    <row r="76" spans="1:6" ht="12.75">
      <c r="A76" s="47" t="s">
        <v>80</v>
      </c>
      <c r="B76" s="68">
        <v>200</v>
      </c>
      <c r="C76" s="51" t="s">
        <v>1</v>
      </c>
      <c r="D76" s="79">
        <f>D79+D85</f>
        <v>758500</v>
      </c>
      <c r="E76" s="79">
        <f>E79+E84</f>
        <v>703493</v>
      </c>
      <c r="F76" s="52">
        <f t="shared" si="2"/>
        <v>55007</v>
      </c>
    </row>
    <row r="77" spans="1:6" ht="74.25" customHeight="1">
      <c r="A77" s="47" t="s">
        <v>373</v>
      </c>
      <c r="B77" s="68">
        <v>200</v>
      </c>
      <c r="C77" s="51" t="s">
        <v>372</v>
      </c>
      <c r="D77" s="79">
        <f>D78</f>
        <v>758500</v>
      </c>
      <c r="E77" s="79">
        <f>E78</f>
        <v>703493</v>
      </c>
      <c r="F77" s="52">
        <f t="shared" si="2"/>
        <v>55007</v>
      </c>
    </row>
    <row r="78" spans="1:6" ht="26.25" customHeight="1">
      <c r="A78" s="47" t="s">
        <v>374</v>
      </c>
      <c r="B78" s="68">
        <v>200</v>
      </c>
      <c r="C78" s="51" t="s">
        <v>371</v>
      </c>
      <c r="D78" s="79">
        <f>D79+D85</f>
        <v>758500</v>
      </c>
      <c r="E78" s="79">
        <f>E79+E85</f>
        <v>703493</v>
      </c>
      <c r="F78" s="52">
        <f t="shared" si="2"/>
        <v>55007</v>
      </c>
    </row>
    <row r="79" spans="1:6" ht="12.75">
      <c r="A79" s="47" t="s">
        <v>173</v>
      </c>
      <c r="B79" s="68">
        <v>200</v>
      </c>
      <c r="C79" s="51" t="s">
        <v>174</v>
      </c>
      <c r="D79" s="13">
        <f>D81</f>
        <v>733200</v>
      </c>
      <c r="E79" s="13">
        <f>E81</f>
        <v>678234.2</v>
      </c>
      <c r="F79" s="52">
        <f t="shared" si="2"/>
        <v>54965.80000000005</v>
      </c>
    </row>
    <row r="80" spans="1:6" ht="12.75">
      <c r="A80" s="47" t="s">
        <v>282</v>
      </c>
      <c r="B80" s="68">
        <v>200</v>
      </c>
      <c r="C80" s="51" t="s">
        <v>315</v>
      </c>
      <c r="D80" s="13">
        <f>D81</f>
        <v>733200</v>
      </c>
      <c r="E80" s="13">
        <f>E81</f>
        <v>678234.2</v>
      </c>
      <c r="F80" s="52">
        <f t="shared" si="2"/>
        <v>54965.80000000005</v>
      </c>
    </row>
    <row r="81" spans="1:6" ht="24">
      <c r="A81" s="47" t="s">
        <v>178</v>
      </c>
      <c r="B81" s="68">
        <v>200</v>
      </c>
      <c r="C81" s="51" t="s">
        <v>179</v>
      </c>
      <c r="D81" s="13">
        <f>D82+D83</f>
        <v>733200</v>
      </c>
      <c r="E81" s="13">
        <f>E82+E83</f>
        <v>678234.2</v>
      </c>
      <c r="F81" s="52">
        <f t="shared" si="2"/>
        <v>54965.80000000005</v>
      </c>
    </row>
    <row r="82" spans="1:6" ht="12.75">
      <c r="A82" s="69" t="s">
        <v>50</v>
      </c>
      <c r="B82" s="68">
        <v>200</v>
      </c>
      <c r="C82" s="51" t="s">
        <v>175</v>
      </c>
      <c r="D82" s="50">
        <v>564000</v>
      </c>
      <c r="E82" s="80">
        <v>524750.65</v>
      </c>
      <c r="F82" s="52">
        <f t="shared" si="2"/>
        <v>39249.34999999998</v>
      </c>
    </row>
    <row r="83" spans="1:6" ht="12.75">
      <c r="A83" s="70" t="s">
        <v>263</v>
      </c>
      <c r="B83" s="68">
        <v>200</v>
      </c>
      <c r="C83" s="51" t="s">
        <v>176</v>
      </c>
      <c r="D83" s="50">
        <v>169200</v>
      </c>
      <c r="E83" s="80">
        <v>153483.55</v>
      </c>
      <c r="F83" s="52">
        <f t="shared" si="2"/>
        <v>15716.450000000012</v>
      </c>
    </row>
    <row r="84" spans="1:6" ht="24">
      <c r="A84" s="70" t="s">
        <v>268</v>
      </c>
      <c r="B84" s="68">
        <v>200</v>
      </c>
      <c r="C84" s="51" t="s">
        <v>231</v>
      </c>
      <c r="D84" s="50">
        <f>D85</f>
        <v>25300</v>
      </c>
      <c r="E84" s="50">
        <f>E85</f>
        <v>25258.8</v>
      </c>
      <c r="F84" s="52">
        <f t="shared" si="2"/>
        <v>41.20000000000073</v>
      </c>
    </row>
    <row r="85" spans="1:6" ht="12.75">
      <c r="A85" s="70" t="s">
        <v>282</v>
      </c>
      <c r="B85" s="68">
        <v>200</v>
      </c>
      <c r="C85" s="51" t="s">
        <v>316</v>
      </c>
      <c r="D85" s="50">
        <f>D86</f>
        <v>25300</v>
      </c>
      <c r="E85" s="50">
        <f>E86</f>
        <v>25258.8</v>
      </c>
      <c r="F85" s="52">
        <f t="shared" si="2"/>
        <v>41.20000000000073</v>
      </c>
    </row>
    <row r="86" spans="1:6" ht="24">
      <c r="A86" s="47" t="s">
        <v>178</v>
      </c>
      <c r="B86" s="68">
        <v>200</v>
      </c>
      <c r="C86" s="51" t="s">
        <v>180</v>
      </c>
      <c r="D86" s="50">
        <f>D87+D88</f>
        <v>25300</v>
      </c>
      <c r="E86" s="50">
        <f>E87+E88</f>
        <v>25258.8</v>
      </c>
      <c r="F86" s="52">
        <f t="shared" si="2"/>
        <v>41.20000000000073</v>
      </c>
    </row>
    <row r="87" spans="1:6" ht="12.75">
      <c r="A87" s="47" t="s">
        <v>51</v>
      </c>
      <c r="B87" s="68">
        <v>200</v>
      </c>
      <c r="C87" s="51" t="s">
        <v>181</v>
      </c>
      <c r="D87" s="50">
        <v>19400</v>
      </c>
      <c r="E87" s="80">
        <v>19400</v>
      </c>
      <c r="F87" s="52">
        <f t="shared" si="2"/>
        <v>0</v>
      </c>
    </row>
    <row r="88" spans="1:6" ht="12.75">
      <c r="A88" s="69" t="s">
        <v>52</v>
      </c>
      <c r="B88" s="68">
        <v>200</v>
      </c>
      <c r="C88" s="51" t="s">
        <v>182</v>
      </c>
      <c r="D88" s="50">
        <v>5900</v>
      </c>
      <c r="E88" s="80">
        <v>5858.8</v>
      </c>
      <c r="F88" s="52">
        <f t="shared" si="2"/>
        <v>41.19999999999982</v>
      </c>
    </row>
    <row r="89" spans="1:6" ht="48">
      <c r="A89" s="47" t="s">
        <v>82</v>
      </c>
      <c r="B89" s="68">
        <v>200</v>
      </c>
      <c r="C89" s="51" t="s">
        <v>2</v>
      </c>
      <c r="D89" s="52">
        <f>D91+D140+D154</f>
        <v>3539100</v>
      </c>
      <c r="E89" s="52">
        <f>E91+E140</f>
        <v>2774185.99</v>
      </c>
      <c r="F89" s="52">
        <f t="shared" si="2"/>
        <v>764914.0099999998</v>
      </c>
    </row>
    <row r="90" spans="1:6" ht="48">
      <c r="A90" s="47" t="s">
        <v>317</v>
      </c>
      <c r="B90" s="68">
        <v>200</v>
      </c>
      <c r="C90" s="51" t="s">
        <v>318</v>
      </c>
      <c r="D90" s="52">
        <f>D91</f>
        <v>3486000</v>
      </c>
      <c r="E90" s="52">
        <f>E91</f>
        <v>2727085.99</v>
      </c>
      <c r="F90" s="52">
        <f t="shared" si="2"/>
        <v>758914.0099999998</v>
      </c>
    </row>
    <row r="91" spans="1:6" ht="12.75">
      <c r="A91" s="47" t="s">
        <v>83</v>
      </c>
      <c r="B91" s="68">
        <v>200</v>
      </c>
      <c r="C91" s="51" t="s">
        <v>3</v>
      </c>
      <c r="D91" s="13">
        <f>D92+D109+D132</f>
        <v>3486000</v>
      </c>
      <c r="E91" s="13">
        <f>E109+E132+E93</f>
        <v>2727085.99</v>
      </c>
      <c r="F91" s="52">
        <f t="shared" si="2"/>
        <v>758914.0099999998</v>
      </c>
    </row>
    <row r="92" spans="1:6" ht="60">
      <c r="A92" s="47" t="s">
        <v>373</v>
      </c>
      <c r="B92" s="68">
        <v>200</v>
      </c>
      <c r="C92" s="51" t="s">
        <v>376</v>
      </c>
      <c r="D92" s="13">
        <f>D93</f>
        <v>2540300</v>
      </c>
      <c r="E92" s="13">
        <f>E93</f>
        <v>2072646.82</v>
      </c>
      <c r="F92" s="52">
        <f t="shared" si="2"/>
        <v>467653.17999999993</v>
      </c>
    </row>
    <row r="93" spans="1:6" ht="24">
      <c r="A93" s="47" t="s">
        <v>374</v>
      </c>
      <c r="B93" s="68">
        <v>200</v>
      </c>
      <c r="C93" s="51" t="s">
        <v>375</v>
      </c>
      <c r="D93" s="13">
        <f>D94+D99</f>
        <v>2540300</v>
      </c>
      <c r="E93" s="13">
        <f>E94+E99</f>
        <v>2072646.82</v>
      </c>
      <c r="F93" s="52">
        <f t="shared" si="2"/>
        <v>467653.17999999993</v>
      </c>
    </row>
    <row r="94" spans="1:6" ht="12.75">
      <c r="A94" s="53" t="s">
        <v>235</v>
      </c>
      <c r="B94" s="68">
        <v>200</v>
      </c>
      <c r="C94" s="51" t="s">
        <v>201</v>
      </c>
      <c r="D94" s="13">
        <f>D96</f>
        <v>2373300</v>
      </c>
      <c r="E94" s="13">
        <f>E96</f>
        <v>1984685.4100000001</v>
      </c>
      <c r="F94" s="52">
        <f t="shared" si="2"/>
        <v>388614.58999999985</v>
      </c>
    </row>
    <row r="95" spans="1:6" ht="12.75">
      <c r="A95" s="53" t="s">
        <v>282</v>
      </c>
      <c r="B95" s="68">
        <v>200</v>
      </c>
      <c r="C95" s="51" t="s">
        <v>304</v>
      </c>
      <c r="D95" s="13">
        <f>D96</f>
        <v>2373300</v>
      </c>
      <c r="E95" s="13">
        <f>E96</f>
        <v>1984685.4100000001</v>
      </c>
      <c r="F95" s="52">
        <f t="shared" si="2"/>
        <v>388614.58999999985</v>
      </c>
    </row>
    <row r="96" spans="1:6" ht="24">
      <c r="A96" s="47" t="s">
        <v>81</v>
      </c>
      <c r="B96" s="68">
        <v>200</v>
      </c>
      <c r="C96" s="51" t="s">
        <v>200</v>
      </c>
      <c r="D96" s="13">
        <f>D97++D98</f>
        <v>2373300</v>
      </c>
      <c r="E96" s="13">
        <f>E97++E98</f>
        <v>1984685.4100000001</v>
      </c>
      <c r="F96" s="52">
        <f t="shared" si="2"/>
        <v>388614.58999999985</v>
      </c>
    </row>
    <row r="97" spans="1:6" ht="12.75">
      <c r="A97" s="47" t="s">
        <v>50</v>
      </c>
      <c r="B97" s="68">
        <v>200</v>
      </c>
      <c r="C97" s="51" t="s">
        <v>199</v>
      </c>
      <c r="D97" s="50">
        <v>1827200</v>
      </c>
      <c r="E97" s="80">
        <v>1538023.32</v>
      </c>
      <c r="F97" s="52">
        <f t="shared" si="2"/>
        <v>289176.67999999993</v>
      </c>
    </row>
    <row r="98" spans="1:6" ht="12.75">
      <c r="A98" s="47" t="s">
        <v>266</v>
      </c>
      <c r="B98" s="68">
        <v>200</v>
      </c>
      <c r="C98" s="51" t="s">
        <v>198</v>
      </c>
      <c r="D98" s="50">
        <v>546100</v>
      </c>
      <c r="E98" s="80">
        <v>446662.09</v>
      </c>
      <c r="F98" s="52">
        <f t="shared" si="2"/>
        <v>99437.90999999997</v>
      </c>
    </row>
    <row r="99" spans="1:6" ht="24">
      <c r="A99" s="47" t="s">
        <v>268</v>
      </c>
      <c r="B99" s="68">
        <v>200</v>
      </c>
      <c r="C99" s="51" t="s">
        <v>233</v>
      </c>
      <c r="D99" s="50">
        <f>D100</f>
        <v>167000</v>
      </c>
      <c r="E99" s="50">
        <f>E100</f>
        <v>87961.41</v>
      </c>
      <c r="F99" s="52">
        <f t="shared" si="2"/>
        <v>79038.59</v>
      </c>
    </row>
    <row r="100" spans="1:6" ht="12.75">
      <c r="A100" s="53" t="s">
        <v>282</v>
      </c>
      <c r="B100" s="68">
        <v>200</v>
      </c>
      <c r="C100" s="51" t="s">
        <v>340</v>
      </c>
      <c r="D100" s="50">
        <f>D101+D104+D107</f>
        <v>167000</v>
      </c>
      <c r="E100" s="50">
        <f>E101+E104+E107</f>
        <v>87961.41</v>
      </c>
      <c r="F100" s="52">
        <f t="shared" si="2"/>
        <v>79038.59</v>
      </c>
    </row>
    <row r="101" spans="1:6" ht="24">
      <c r="A101" s="47" t="s">
        <v>81</v>
      </c>
      <c r="B101" s="68">
        <v>200</v>
      </c>
      <c r="C101" s="51" t="s">
        <v>197</v>
      </c>
      <c r="D101" s="50">
        <f>D102+D103</f>
        <v>89700</v>
      </c>
      <c r="E101" s="50">
        <f>E102+E103</f>
        <v>11503.93</v>
      </c>
      <c r="F101" s="52">
        <f t="shared" si="2"/>
        <v>78196.07</v>
      </c>
    </row>
    <row r="102" spans="1:6" ht="12.75">
      <c r="A102" s="47" t="s">
        <v>51</v>
      </c>
      <c r="B102" s="68">
        <v>200</v>
      </c>
      <c r="C102" s="51" t="s">
        <v>196</v>
      </c>
      <c r="D102" s="50">
        <v>69000</v>
      </c>
      <c r="E102" s="80">
        <v>8928.34</v>
      </c>
      <c r="F102" s="52">
        <f t="shared" si="2"/>
        <v>60071.66</v>
      </c>
    </row>
    <row r="103" spans="1:6" ht="12.75">
      <c r="A103" s="47" t="s">
        <v>177</v>
      </c>
      <c r="B103" s="68">
        <v>200</v>
      </c>
      <c r="C103" s="51" t="s">
        <v>195</v>
      </c>
      <c r="D103" s="50">
        <v>20700</v>
      </c>
      <c r="E103" s="80">
        <v>2575.59</v>
      </c>
      <c r="F103" s="52">
        <f t="shared" si="2"/>
        <v>18124.41</v>
      </c>
    </row>
    <row r="104" spans="1:6" ht="12.75">
      <c r="A104" s="47" t="s">
        <v>84</v>
      </c>
      <c r="B104" s="117">
        <v>200</v>
      </c>
      <c r="C104" s="119" t="s">
        <v>512</v>
      </c>
      <c r="D104" s="50">
        <f>D105+D106</f>
        <v>3500</v>
      </c>
      <c r="E104" s="80">
        <f>E105+E106</f>
        <v>2737.48</v>
      </c>
      <c r="F104" s="52">
        <f t="shared" si="2"/>
        <v>762.52</v>
      </c>
    </row>
    <row r="105" spans="1:6" ht="12.75">
      <c r="A105" s="47" t="s">
        <v>54</v>
      </c>
      <c r="B105" s="117">
        <v>200</v>
      </c>
      <c r="C105" s="119" t="s">
        <v>511</v>
      </c>
      <c r="D105" s="50">
        <v>3400</v>
      </c>
      <c r="E105" s="80">
        <v>2713.48</v>
      </c>
      <c r="F105" s="52">
        <f t="shared" si="2"/>
        <v>686.52</v>
      </c>
    </row>
    <row r="106" spans="1:6" ht="12.75">
      <c r="A106" s="47" t="s">
        <v>57</v>
      </c>
      <c r="B106" s="117">
        <v>200</v>
      </c>
      <c r="C106" s="119" t="s">
        <v>560</v>
      </c>
      <c r="D106" s="50">
        <v>100</v>
      </c>
      <c r="E106" s="80">
        <v>24</v>
      </c>
      <c r="F106" s="52">
        <f t="shared" si="2"/>
        <v>76</v>
      </c>
    </row>
    <row r="107" spans="1:6" ht="12.75">
      <c r="A107" s="47" t="s">
        <v>273</v>
      </c>
      <c r="B107" s="68">
        <v>200</v>
      </c>
      <c r="C107" s="51" t="s">
        <v>463</v>
      </c>
      <c r="D107" s="50">
        <v>73800</v>
      </c>
      <c r="E107" s="80">
        <v>73720</v>
      </c>
      <c r="F107" s="52">
        <f>D107-E107</f>
        <v>80</v>
      </c>
    </row>
    <row r="108" spans="1:6" ht="12.75">
      <c r="A108" s="47" t="s">
        <v>461</v>
      </c>
      <c r="B108" s="68">
        <v>200</v>
      </c>
      <c r="C108" s="51" t="s">
        <v>462</v>
      </c>
      <c r="D108" s="50">
        <v>73800</v>
      </c>
      <c r="E108" s="80">
        <v>73720</v>
      </c>
      <c r="F108" s="52">
        <f>D108-E108</f>
        <v>80</v>
      </c>
    </row>
    <row r="109" spans="1:6" ht="24">
      <c r="A109" s="47" t="s">
        <v>379</v>
      </c>
      <c r="B109" s="68">
        <v>200</v>
      </c>
      <c r="C109" s="51" t="s">
        <v>380</v>
      </c>
      <c r="D109" s="50">
        <f>D110</f>
        <v>883400</v>
      </c>
      <c r="E109" s="109">
        <f>E110</f>
        <v>628297.87</v>
      </c>
      <c r="F109" s="52">
        <f t="shared" si="2"/>
        <v>255102.13</v>
      </c>
    </row>
    <row r="110" spans="1:6" ht="24">
      <c r="A110" s="47" t="s">
        <v>378</v>
      </c>
      <c r="B110" s="68">
        <v>200</v>
      </c>
      <c r="C110" s="51" t="s">
        <v>377</v>
      </c>
      <c r="D110" s="50">
        <f>D111+D120</f>
        <v>883400</v>
      </c>
      <c r="E110" s="50">
        <f>E111+E120</f>
        <v>628297.87</v>
      </c>
      <c r="F110" s="52">
        <f t="shared" si="2"/>
        <v>255102.13</v>
      </c>
    </row>
    <row r="111" spans="1:6" ht="20.25" customHeight="1">
      <c r="A111" s="47" t="s">
        <v>265</v>
      </c>
      <c r="B111" s="68">
        <v>200</v>
      </c>
      <c r="C111" s="51" t="s">
        <v>194</v>
      </c>
      <c r="D111" s="13">
        <f>D113+D117</f>
        <v>328500</v>
      </c>
      <c r="E111" s="13">
        <f>E113+E117</f>
        <v>274290.47</v>
      </c>
      <c r="F111" s="52">
        <f t="shared" si="2"/>
        <v>54209.53000000003</v>
      </c>
    </row>
    <row r="112" spans="1:6" ht="12.75">
      <c r="A112" s="47" t="s">
        <v>282</v>
      </c>
      <c r="B112" s="68">
        <v>200</v>
      </c>
      <c r="C112" s="51" t="s">
        <v>327</v>
      </c>
      <c r="D112" s="13">
        <f>D113</f>
        <v>282100</v>
      </c>
      <c r="E112" s="13">
        <f>E113</f>
        <v>237540.47</v>
      </c>
      <c r="F112" s="52">
        <f t="shared" si="2"/>
        <v>44559.53</v>
      </c>
    </row>
    <row r="113" spans="1:6" ht="12.75">
      <c r="A113" s="47" t="s">
        <v>84</v>
      </c>
      <c r="B113" s="68">
        <v>200</v>
      </c>
      <c r="C113" s="51" t="s">
        <v>193</v>
      </c>
      <c r="D113" s="13">
        <f>D114+D115+D116</f>
        <v>282100</v>
      </c>
      <c r="E113" s="13">
        <f>E114+E115+E116</f>
        <v>237540.47</v>
      </c>
      <c r="F113" s="52">
        <f t="shared" si="2"/>
        <v>44559.53</v>
      </c>
    </row>
    <row r="114" spans="1:6" ht="12.75">
      <c r="A114" s="47" t="s">
        <v>53</v>
      </c>
      <c r="B114" s="68">
        <v>200</v>
      </c>
      <c r="C114" s="51" t="s">
        <v>192</v>
      </c>
      <c r="D114" s="50">
        <v>78000</v>
      </c>
      <c r="E114" s="80">
        <v>64511.47</v>
      </c>
      <c r="F114" s="52">
        <f t="shared" si="2"/>
        <v>13488.529999999999</v>
      </c>
    </row>
    <row r="115" spans="1:6" ht="12.75">
      <c r="A115" s="47" t="s">
        <v>56</v>
      </c>
      <c r="B115" s="68">
        <v>200</v>
      </c>
      <c r="C115" s="51" t="s">
        <v>360</v>
      </c>
      <c r="D115" s="50">
        <v>26000</v>
      </c>
      <c r="E115" s="80">
        <v>6250</v>
      </c>
      <c r="F115" s="52">
        <f t="shared" si="2"/>
        <v>19750</v>
      </c>
    </row>
    <row r="116" spans="1:6" ht="12.75">
      <c r="A116" s="47" t="s">
        <v>57</v>
      </c>
      <c r="B116" s="68">
        <v>200</v>
      </c>
      <c r="C116" s="51" t="s">
        <v>361</v>
      </c>
      <c r="D116" s="50">
        <v>178100</v>
      </c>
      <c r="E116" s="80">
        <v>166779</v>
      </c>
      <c r="F116" s="52">
        <f t="shared" si="2"/>
        <v>11321</v>
      </c>
    </row>
    <row r="117" spans="1:6" ht="12.75">
      <c r="A117" s="47" t="s">
        <v>275</v>
      </c>
      <c r="B117" s="68">
        <v>200</v>
      </c>
      <c r="C117" s="51" t="s">
        <v>349</v>
      </c>
      <c r="D117" s="50">
        <f>D118+D119</f>
        <v>46400</v>
      </c>
      <c r="E117" s="50">
        <f>E118+E119</f>
        <v>36750</v>
      </c>
      <c r="F117" s="52">
        <f t="shared" si="2"/>
        <v>9650</v>
      </c>
    </row>
    <row r="118" spans="1:6" ht="12.75">
      <c r="A118" s="47" t="s">
        <v>277</v>
      </c>
      <c r="B118" s="68">
        <v>200</v>
      </c>
      <c r="C118" s="51" t="s">
        <v>350</v>
      </c>
      <c r="D118" s="109">
        <v>36400</v>
      </c>
      <c r="E118" s="80">
        <v>31390</v>
      </c>
      <c r="F118" s="52">
        <f t="shared" si="2"/>
        <v>5010</v>
      </c>
    </row>
    <row r="119" spans="1:6" ht="12" customHeight="1">
      <c r="A119" s="47" t="s">
        <v>351</v>
      </c>
      <c r="B119" s="68">
        <v>200</v>
      </c>
      <c r="C119" s="51" t="s">
        <v>352</v>
      </c>
      <c r="D119" s="109">
        <v>10000</v>
      </c>
      <c r="E119" s="80">
        <v>5360</v>
      </c>
      <c r="F119" s="52">
        <f t="shared" si="2"/>
        <v>4640</v>
      </c>
    </row>
    <row r="120" spans="1:6" ht="24">
      <c r="A120" s="47" t="s">
        <v>267</v>
      </c>
      <c r="B120" s="68">
        <v>200</v>
      </c>
      <c r="C120" s="51" t="s">
        <v>191</v>
      </c>
      <c r="D120" s="109">
        <f>D121+D129</f>
        <v>554900</v>
      </c>
      <c r="E120" s="50">
        <f>E121+E129</f>
        <v>354007.4</v>
      </c>
      <c r="F120" s="52">
        <f t="shared" si="2"/>
        <v>200892.59999999998</v>
      </c>
    </row>
    <row r="121" spans="1:6" ht="12.75">
      <c r="A121" s="47" t="s">
        <v>282</v>
      </c>
      <c r="B121" s="68">
        <v>200</v>
      </c>
      <c r="C121" s="51" t="s">
        <v>303</v>
      </c>
      <c r="D121" s="109">
        <f>D122+D128</f>
        <v>199300</v>
      </c>
      <c r="E121" s="50">
        <f>E122+E128</f>
        <v>116132</v>
      </c>
      <c r="F121" s="52">
        <f t="shared" si="2"/>
        <v>83168</v>
      </c>
    </row>
    <row r="122" spans="1:6" ht="12.75">
      <c r="A122" s="47" t="s">
        <v>84</v>
      </c>
      <c r="B122" s="68">
        <v>200</v>
      </c>
      <c r="C122" s="51" t="s">
        <v>190</v>
      </c>
      <c r="D122" s="109">
        <f>D123+D124+D125+D126+D127</f>
        <v>192500</v>
      </c>
      <c r="E122" s="50">
        <f>E125+E126+E127+E123</f>
        <v>109532</v>
      </c>
      <c r="F122" s="52">
        <f t="shared" si="2"/>
        <v>82968</v>
      </c>
    </row>
    <row r="123" spans="1:6" ht="12.75">
      <c r="A123" s="47" t="s">
        <v>53</v>
      </c>
      <c r="B123" s="68">
        <v>200</v>
      </c>
      <c r="C123" s="51" t="s">
        <v>274</v>
      </c>
      <c r="D123" s="109">
        <v>7000</v>
      </c>
      <c r="E123" s="80">
        <v>6536.41</v>
      </c>
      <c r="F123" s="52">
        <f t="shared" si="2"/>
        <v>463.59000000000015</v>
      </c>
    </row>
    <row r="124" spans="1:6" ht="12.75">
      <c r="A124" s="47" t="s">
        <v>54</v>
      </c>
      <c r="B124" s="68">
        <v>200</v>
      </c>
      <c r="C124" s="51" t="s">
        <v>189</v>
      </c>
      <c r="D124" s="109">
        <v>1000</v>
      </c>
      <c r="E124" s="144" t="s">
        <v>172</v>
      </c>
      <c r="F124" s="52">
        <f>D124</f>
        <v>1000</v>
      </c>
    </row>
    <row r="125" spans="1:6" ht="12.75">
      <c r="A125" s="47" t="s">
        <v>55</v>
      </c>
      <c r="B125" s="68">
        <v>200</v>
      </c>
      <c r="C125" s="51" t="s">
        <v>188</v>
      </c>
      <c r="D125" s="109">
        <v>32100</v>
      </c>
      <c r="E125" s="80">
        <v>28282.05</v>
      </c>
      <c r="F125" s="52">
        <f t="shared" si="2"/>
        <v>3817.9500000000007</v>
      </c>
    </row>
    <row r="126" spans="1:6" ht="12.75">
      <c r="A126" s="47" t="s">
        <v>56</v>
      </c>
      <c r="B126" s="68">
        <v>200</v>
      </c>
      <c r="C126" s="51" t="s">
        <v>187</v>
      </c>
      <c r="D126" s="109">
        <v>57000</v>
      </c>
      <c r="E126" s="80">
        <v>4821.88</v>
      </c>
      <c r="F126" s="52">
        <f t="shared" si="2"/>
        <v>52178.12</v>
      </c>
    </row>
    <row r="127" spans="1:6" ht="12.75">
      <c r="A127" s="47" t="s">
        <v>57</v>
      </c>
      <c r="B127" s="68">
        <v>200</v>
      </c>
      <c r="C127" s="51" t="s">
        <v>186</v>
      </c>
      <c r="D127" s="50">
        <v>95400</v>
      </c>
      <c r="E127" s="80">
        <v>69891.66</v>
      </c>
      <c r="F127" s="52">
        <f t="shared" si="2"/>
        <v>25508.339999999997</v>
      </c>
    </row>
    <row r="128" spans="1:6" ht="12.75">
      <c r="A128" s="47" t="s">
        <v>58</v>
      </c>
      <c r="B128" s="68">
        <v>200</v>
      </c>
      <c r="C128" s="51" t="s">
        <v>296</v>
      </c>
      <c r="D128" s="50">
        <v>6800</v>
      </c>
      <c r="E128" s="80">
        <v>6600</v>
      </c>
      <c r="F128" s="52">
        <f t="shared" si="2"/>
        <v>200</v>
      </c>
    </row>
    <row r="129" spans="1:6" ht="12.75">
      <c r="A129" s="47" t="s">
        <v>275</v>
      </c>
      <c r="B129" s="68">
        <v>200</v>
      </c>
      <c r="C129" s="51" t="s">
        <v>276</v>
      </c>
      <c r="D129" s="50">
        <f>D130+D131</f>
        <v>355600</v>
      </c>
      <c r="E129" s="50">
        <f>E130+E131</f>
        <v>237875.4</v>
      </c>
      <c r="F129" s="52">
        <f t="shared" si="2"/>
        <v>117724.6</v>
      </c>
    </row>
    <row r="130" spans="1:6" ht="12.75">
      <c r="A130" s="47" t="s">
        <v>277</v>
      </c>
      <c r="B130" s="68">
        <v>200</v>
      </c>
      <c r="C130" s="51" t="s">
        <v>278</v>
      </c>
      <c r="D130" s="50">
        <v>8500</v>
      </c>
      <c r="E130" s="80">
        <v>8094</v>
      </c>
      <c r="F130" s="52">
        <f t="shared" si="2"/>
        <v>406</v>
      </c>
    </row>
    <row r="131" spans="1:6" ht="14.25" customHeight="1">
      <c r="A131" s="47" t="s">
        <v>59</v>
      </c>
      <c r="B131" s="68">
        <v>200</v>
      </c>
      <c r="C131" s="51" t="s">
        <v>184</v>
      </c>
      <c r="D131" s="50">
        <v>347100</v>
      </c>
      <c r="E131" s="80">
        <v>229781.4</v>
      </c>
      <c r="F131" s="52">
        <f t="shared" si="2"/>
        <v>117318.6</v>
      </c>
    </row>
    <row r="132" spans="1:6" ht="12.75">
      <c r="A132" s="47" t="s">
        <v>383</v>
      </c>
      <c r="B132" s="68">
        <v>200</v>
      </c>
      <c r="C132" s="51" t="s">
        <v>382</v>
      </c>
      <c r="D132" s="109">
        <f>D133</f>
        <v>62300</v>
      </c>
      <c r="E132" s="109">
        <f>E133</f>
        <v>26141.3</v>
      </c>
      <c r="F132" s="52">
        <f t="shared" si="2"/>
        <v>36158.7</v>
      </c>
    </row>
    <row r="133" spans="1:6" ht="12.75">
      <c r="A133" s="47" t="s">
        <v>384</v>
      </c>
      <c r="B133" s="68">
        <v>200</v>
      </c>
      <c r="C133" s="51" t="s">
        <v>381</v>
      </c>
      <c r="D133" s="50">
        <f>D134+D137</f>
        <v>62300</v>
      </c>
      <c r="E133" s="50">
        <f>E134+E137</f>
        <v>26141.3</v>
      </c>
      <c r="F133" s="52">
        <f t="shared" si="2"/>
        <v>36158.7</v>
      </c>
    </row>
    <row r="134" spans="1:6" ht="12.75">
      <c r="A134" s="151" t="s">
        <v>269</v>
      </c>
      <c r="B134" s="68">
        <v>200</v>
      </c>
      <c r="C134" s="51" t="s">
        <v>456</v>
      </c>
      <c r="D134" s="50">
        <f>D135</f>
        <v>1300</v>
      </c>
      <c r="E134" s="50">
        <f>E135</f>
        <v>1262</v>
      </c>
      <c r="F134" s="52">
        <f>F135</f>
        <v>38</v>
      </c>
    </row>
    <row r="135" spans="1:6" ht="12.75">
      <c r="A135" s="47" t="s">
        <v>282</v>
      </c>
      <c r="B135" s="68">
        <v>200</v>
      </c>
      <c r="C135" s="51" t="s">
        <v>455</v>
      </c>
      <c r="D135" s="50">
        <f>D136</f>
        <v>1300</v>
      </c>
      <c r="E135" s="50">
        <f>E136</f>
        <v>1262</v>
      </c>
      <c r="F135" s="52">
        <f t="shared" si="2"/>
        <v>38</v>
      </c>
    </row>
    <row r="136" spans="1:6" ht="12.75">
      <c r="A136" s="47" t="s">
        <v>58</v>
      </c>
      <c r="B136" s="68">
        <v>200</v>
      </c>
      <c r="C136" s="51" t="s">
        <v>454</v>
      </c>
      <c r="D136" s="50">
        <v>1300</v>
      </c>
      <c r="E136" s="50">
        <v>1262</v>
      </c>
      <c r="F136" s="52">
        <f t="shared" si="2"/>
        <v>38</v>
      </c>
    </row>
    <row r="137" spans="1:6" ht="24">
      <c r="A137" s="47" t="s">
        <v>269</v>
      </c>
      <c r="B137" s="68">
        <v>200</v>
      </c>
      <c r="C137" s="51" t="s">
        <v>232</v>
      </c>
      <c r="D137" s="50">
        <f>D139</f>
        <v>61000</v>
      </c>
      <c r="E137" s="50">
        <f>E139</f>
        <v>24879.3</v>
      </c>
      <c r="F137" s="52">
        <f t="shared" si="2"/>
        <v>36120.7</v>
      </c>
    </row>
    <row r="138" spans="1:6" ht="12.75">
      <c r="A138" s="47" t="s">
        <v>282</v>
      </c>
      <c r="B138" s="68">
        <v>200</v>
      </c>
      <c r="C138" s="51" t="s">
        <v>341</v>
      </c>
      <c r="D138" s="50">
        <f>D139</f>
        <v>61000</v>
      </c>
      <c r="E138" s="50">
        <f>E139</f>
        <v>24879.3</v>
      </c>
      <c r="F138" s="52">
        <f t="shared" si="2"/>
        <v>36120.7</v>
      </c>
    </row>
    <row r="139" spans="1:6" ht="12.75">
      <c r="A139" s="47" t="s">
        <v>58</v>
      </c>
      <c r="B139" s="68">
        <v>200</v>
      </c>
      <c r="C139" s="51" t="s">
        <v>185</v>
      </c>
      <c r="D139" s="50">
        <v>61000</v>
      </c>
      <c r="E139" s="80">
        <v>24879.3</v>
      </c>
      <c r="F139" s="52">
        <f t="shared" si="2"/>
        <v>36120.7</v>
      </c>
    </row>
    <row r="140" spans="1:6" ht="12.75">
      <c r="A140" s="44" t="s">
        <v>344</v>
      </c>
      <c r="B140" s="68">
        <v>200</v>
      </c>
      <c r="C140" s="51" t="s">
        <v>345</v>
      </c>
      <c r="D140" s="50">
        <f>D141+D148</f>
        <v>47100</v>
      </c>
      <c r="E140" s="80">
        <f>E141+E148</f>
        <v>47100</v>
      </c>
      <c r="F140" s="145" t="s">
        <v>172</v>
      </c>
    </row>
    <row r="141" spans="1:6" ht="78.75">
      <c r="A141" s="91" t="s">
        <v>363</v>
      </c>
      <c r="B141" s="68">
        <v>200</v>
      </c>
      <c r="C141" s="51" t="s">
        <v>342</v>
      </c>
      <c r="D141" s="50">
        <f>D142</f>
        <v>200</v>
      </c>
      <c r="E141" s="50">
        <f>E142</f>
        <v>200</v>
      </c>
      <c r="F141" s="145" t="s">
        <v>172</v>
      </c>
    </row>
    <row r="142" spans="1:6" ht="137.25" customHeight="1">
      <c r="A142" s="71" t="s">
        <v>596</v>
      </c>
      <c r="B142" s="68">
        <v>200</v>
      </c>
      <c r="C142" s="51" t="s">
        <v>321</v>
      </c>
      <c r="D142" s="50">
        <f>D145</f>
        <v>200</v>
      </c>
      <c r="E142" s="50">
        <f>E145</f>
        <v>200</v>
      </c>
      <c r="F142" s="145" t="s">
        <v>172</v>
      </c>
    </row>
    <row r="143" spans="1:6" ht="19.5" customHeight="1">
      <c r="A143" s="47" t="s">
        <v>379</v>
      </c>
      <c r="B143" s="68">
        <v>200</v>
      </c>
      <c r="C143" s="51" t="s">
        <v>522</v>
      </c>
      <c r="D143" s="50">
        <f aca="true" t="shared" si="3" ref="D143:E145">D145</f>
        <v>200</v>
      </c>
      <c r="E143" s="50">
        <f t="shared" si="3"/>
        <v>200</v>
      </c>
      <c r="F143" s="145" t="s">
        <v>172</v>
      </c>
    </row>
    <row r="144" spans="1:6" ht="20.25" customHeight="1">
      <c r="A144" s="47" t="s">
        <v>378</v>
      </c>
      <c r="B144" s="68">
        <v>200</v>
      </c>
      <c r="C144" s="51" t="s">
        <v>521</v>
      </c>
      <c r="D144" s="50">
        <f t="shared" si="3"/>
        <v>200</v>
      </c>
      <c r="E144" s="50">
        <f t="shared" si="3"/>
        <v>200</v>
      </c>
      <c r="F144" s="145" t="s">
        <v>172</v>
      </c>
    </row>
    <row r="145" spans="1:6" ht="22.5" customHeight="1">
      <c r="A145" s="82" t="s">
        <v>343</v>
      </c>
      <c r="B145" s="68">
        <v>200</v>
      </c>
      <c r="C145" s="51" t="s">
        <v>362</v>
      </c>
      <c r="D145" s="50">
        <f t="shared" si="3"/>
        <v>200</v>
      </c>
      <c r="E145" s="50">
        <f t="shared" si="3"/>
        <v>200</v>
      </c>
      <c r="F145" s="145" t="s">
        <v>172</v>
      </c>
    </row>
    <row r="146" spans="1:6" ht="12.75">
      <c r="A146" s="47" t="s">
        <v>275</v>
      </c>
      <c r="B146" s="68">
        <v>200</v>
      </c>
      <c r="C146" s="51" t="s">
        <v>320</v>
      </c>
      <c r="D146" s="50">
        <v>200</v>
      </c>
      <c r="E146" s="50">
        <f>E147</f>
        <v>200</v>
      </c>
      <c r="F146" s="145" t="s">
        <v>172</v>
      </c>
    </row>
    <row r="147" spans="1:6" ht="14.25" customHeight="1">
      <c r="A147" s="47" t="s">
        <v>59</v>
      </c>
      <c r="B147" s="68">
        <v>200</v>
      </c>
      <c r="C147" s="51" t="s">
        <v>319</v>
      </c>
      <c r="D147" s="50">
        <v>200</v>
      </c>
      <c r="E147" s="81">
        <v>200</v>
      </c>
      <c r="F147" s="145" t="s">
        <v>172</v>
      </c>
    </row>
    <row r="148" spans="1:6" ht="94.5" customHeight="1">
      <c r="A148" s="118" t="s">
        <v>597</v>
      </c>
      <c r="B148" s="68">
        <v>200</v>
      </c>
      <c r="C148" s="51" t="s">
        <v>13</v>
      </c>
      <c r="D148" s="50">
        <f>D150</f>
        <v>46900</v>
      </c>
      <c r="E148" s="50">
        <f>E150</f>
        <v>46900</v>
      </c>
      <c r="F148" s="145" t="s">
        <v>172</v>
      </c>
    </row>
    <row r="149" spans="1:6" ht="12.75">
      <c r="A149" s="47" t="s">
        <v>338</v>
      </c>
      <c r="B149" s="68">
        <v>200</v>
      </c>
      <c r="C149" s="51" t="s">
        <v>385</v>
      </c>
      <c r="D149" s="50">
        <f>D150</f>
        <v>46900</v>
      </c>
      <c r="E149" s="50">
        <f>E150</f>
        <v>46900</v>
      </c>
      <c r="F149" s="145" t="s">
        <v>172</v>
      </c>
    </row>
    <row r="150" spans="1:6" ht="15.75" customHeight="1">
      <c r="A150" s="47" t="s">
        <v>91</v>
      </c>
      <c r="B150" s="68">
        <v>200</v>
      </c>
      <c r="C150" s="51" t="s">
        <v>234</v>
      </c>
      <c r="D150" s="50">
        <f>D152</f>
        <v>46900</v>
      </c>
      <c r="E150" s="50">
        <f>E152</f>
        <v>46900</v>
      </c>
      <c r="F150" s="145" t="s">
        <v>172</v>
      </c>
    </row>
    <row r="151" spans="1:6" ht="16.5" customHeight="1">
      <c r="A151" s="47" t="s">
        <v>310</v>
      </c>
      <c r="B151" s="68">
        <v>200</v>
      </c>
      <c r="C151" s="51" t="s">
        <v>322</v>
      </c>
      <c r="D151" s="50">
        <f>D152</f>
        <v>46900</v>
      </c>
      <c r="E151" s="50">
        <f>E152</f>
        <v>46900</v>
      </c>
      <c r="F151" s="145" t="s">
        <v>172</v>
      </c>
    </row>
    <row r="152" spans="1:6" ht="16.5" customHeight="1">
      <c r="A152" s="47" t="s">
        <v>93</v>
      </c>
      <c r="B152" s="68">
        <v>200</v>
      </c>
      <c r="C152" s="51" t="s">
        <v>203</v>
      </c>
      <c r="D152" s="50">
        <f>D153</f>
        <v>46900</v>
      </c>
      <c r="E152" s="50">
        <f>E153</f>
        <v>46900</v>
      </c>
      <c r="F152" s="145" t="s">
        <v>172</v>
      </c>
    </row>
    <row r="153" spans="1:6" ht="24">
      <c r="A153" s="47" t="s">
        <v>60</v>
      </c>
      <c r="B153" s="68">
        <v>200</v>
      </c>
      <c r="C153" s="51" t="s">
        <v>202</v>
      </c>
      <c r="D153" s="50">
        <v>46900</v>
      </c>
      <c r="E153" s="80">
        <v>46900</v>
      </c>
      <c r="F153" s="145" t="s">
        <v>172</v>
      </c>
    </row>
    <row r="154" spans="1:6" ht="24">
      <c r="A154" s="47" t="s">
        <v>379</v>
      </c>
      <c r="B154" s="68">
        <v>200</v>
      </c>
      <c r="C154" s="51" t="s">
        <v>524</v>
      </c>
      <c r="D154" s="50">
        <v>6000</v>
      </c>
      <c r="E154" s="144" t="s">
        <v>172</v>
      </c>
      <c r="F154" s="52">
        <f aca="true" t="shared" si="4" ref="F154:F166">D154</f>
        <v>6000</v>
      </c>
    </row>
    <row r="155" spans="1:6" ht="24" customHeight="1">
      <c r="A155" s="47" t="s">
        <v>378</v>
      </c>
      <c r="B155" s="68">
        <v>200</v>
      </c>
      <c r="C155" s="51" t="s">
        <v>523</v>
      </c>
      <c r="D155" s="150">
        <v>6000</v>
      </c>
      <c r="E155" s="144" t="s">
        <v>172</v>
      </c>
      <c r="F155" s="52">
        <f t="shared" si="4"/>
        <v>6000</v>
      </c>
    </row>
    <row r="156" spans="1:6" ht="48">
      <c r="A156" s="120" t="s">
        <v>499</v>
      </c>
      <c r="B156" s="68">
        <v>200</v>
      </c>
      <c r="C156" s="51" t="s">
        <v>460</v>
      </c>
      <c r="D156" s="50">
        <v>6000</v>
      </c>
      <c r="E156" s="144" t="s">
        <v>172</v>
      </c>
      <c r="F156" s="52">
        <f t="shared" si="4"/>
        <v>6000</v>
      </c>
    </row>
    <row r="157" spans="1:6" ht="12.75">
      <c r="A157" s="47" t="s">
        <v>282</v>
      </c>
      <c r="B157" s="68">
        <v>200</v>
      </c>
      <c r="C157" s="51" t="s">
        <v>459</v>
      </c>
      <c r="D157" s="50">
        <v>6000</v>
      </c>
      <c r="E157" s="144" t="s">
        <v>172</v>
      </c>
      <c r="F157" s="52">
        <f t="shared" si="4"/>
        <v>6000</v>
      </c>
    </row>
    <row r="158" spans="1:6" ht="12.75">
      <c r="A158" s="47" t="s">
        <v>84</v>
      </c>
      <c r="B158" s="68">
        <v>200</v>
      </c>
      <c r="C158" s="51" t="s">
        <v>458</v>
      </c>
      <c r="D158" s="50">
        <v>6000</v>
      </c>
      <c r="E158" s="144" t="s">
        <v>172</v>
      </c>
      <c r="F158" s="52">
        <f t="shared" si="4"/>
        <v>6000</v>
      </c>
    </row>
    <row r="159" spans="1:6" ht="12.75">
      <c r="A159" s="47" t="s">
        <v>57</v>
      </c>
      <c r="B159" s="68">
        <v>200</v>
      </c>
      <c r="C159" s="51" t="s">
        <v>457</v>
      </c>
      <c r="D159" s="50">
        <v>6000</v>
      </c>
      <c r="E159" s="144" t="s">
        <v>172</v>
      </c>
      <c r="F159" s="52">
        <f t="shared" si="4"/>
        <v>6000</v>
      </c>
    </row>
    <row r="160" spans="1:6" ht="12.75">
      <c r="A160" s="47" t="s">
        <v>85</v>
      </c>
      <c r="B160" s="68">
        <v>200</v>
      </c>
      <c r="C160" s="51" t="s">
        <v>14</v>
      </c>
      <c r="D160" s="52">
        <f>D162</f>
        <v>108300</v>
      </c>
      <c r="E160" s="51" t="str">
        <f>E162</f>
        <v>-</v>
      </c>
      <c r="F160" s="52">
        <f t="shared" si="4"/>
        <v>108300</v>
      </c>
    </row>
    <row r="161" spans="1:6" ht="12.75">
      <c r="A161" s="47" t="s">
        <v>85</v>
      </c>
      <c r="B161" s="68">
        <v>200</v>
      </c>
      <c r="C161" s="51" t="s">
        <v>328</v>
      </c>
      <c r="D161" s="52">
        <f>D165</f>
        <v>108300</v>
      </c>
      <c r="E161" s="51" t="str">
        <f>E165</f>
        <v>-</v>
      </c>
      <c r="F161" s="52">
        <f t="shared" si="4"/>
        <v>108300</v>
      </c>
    </row>
    <row r="162" spans="1:6" ht="12.75">
      <c r="A162" s="47" t="s">
        <v>86</v>
      </c>
      <c r="B162" s="68">
        <v>200</v>
      </c>
      <c r="C162" s="51" t="s">
        <v>15</v>
      </c>
      <c r="D162" s="52">
        <f>D166</f>
        <v>108300</v>
      </c>
      <c r="E162" s="51" t="str">
        <f>E166</f>
        <v>-</v>
      </c>
      <c r="F162" s="52">
        <f t="shared" si="4"/>
        <v>108300</v>
      </c>
    </row>
    <row r="163" spans="1:6" ht="12.75">
      <c r="A163" s="47" t="s">
        <v>383</v>
      </c>
      <c r="B163" s="68">
        <v>200</v>
      </c>
      <c r="C163" s="51" t="s">
        <v>386</v>
      </c>
      <c r="D163" s="52">
        <f>D164</f>
        <v>108300</v>
      </c>
      <c r="E163" s="51" t="str">
        <f>E164</f>
        <v>-</v>
      </c>
      <c r="F163" s="52">
        <f t="shared" si="4"/>
        <v>108300</v>
      </c>
    </row>
    <row r="164" spans="1:6" ht="12.75">
      <c r="A164" s="47" t="s">
        <v>204</v>
      </c>
      <c r="B164" s="68">
        <v>200</v>
      </c>
      <c r="C164" s="51" t="s">
        <v>453</v>
      </c>
      <c r="D164" s="52">
        <f>D166</f>
        <v>108300</v>
      </c>
      <c r="E164" s="51" t="str">
        <f>E166</f>
        <v>-</v>
      </c>
      <c r="F164" s="52">
        <f t="shared" si="4"/>
        <v>108300</v>
      </c>
    </row>
    <row r="165" spans="1:6" ht="12.75">
      <c r="A165" s="125" t="s">
        <v>282</v>
      </c>
      <c r="B165" s="68">
        <v>200</v>
      </c>
      <c r="C165" s="51" t="s">
        <v>452</v>
      </c>
      <c r="D165" s="52">
        <f>D166</f>
        <v>108300</v>
      </c>
      <c r="E165" s="51" t="s">
        <v>172</v>
      </c>
      <c r="F165" s="52">
        <f t="shared" si="4"/>
        <v>108300</v>
      </c>
    </row>
    <row r="166" spans="1:6" ht="12.75">
      <c r="A166" s="125" t="s">
        <v>58</v>
      </c>
      <c r="B166" s="68">
        <v>200</v>
      </c>
      <c r="C166" s="51" t="s">
        <v>451</v>
      </c>
      <c r="D166" s="52">
        <v>108300</v>
      </c>
      <c r="E166" s="146" t="s">
        <v>172</v>
      </c>
      <c r="F166" s="52">
        <f t="shared" si="4"/>
        <v>108300</v>
      </c>
    </row>
    <row r="167" spans="1:6" ht="12.75">
      <c r="A167" s="125" t="s">
        <v>470</v>
      </c>
      <c r="B167" s="117">
        <v>200</v>
      </c>
      <c r="C167" s="119" t="s">
        <v>471</v>
      </c>
      <c r="D167" s="116">
        <f>D168+D175</f>
        <v>52800</v>
      </c>
      <c r="E167" s="109">
        <f>E168+E175</f>
        <v>46233.78</v>
      </c>
      <c r="F167" s="52">
        <f aca="true" t="shared" si="5" ref="F167:F184">D167-E167</f>
        <v>6566.220000000001</v>
      </c>
    </row>
    <row r="168" spans="1:6" ht="12.75">
      <c r="A168" s="125" t="s">
        <v>85</v>
      </c>
      <c r="B168" s="117">
        <v>200</v>
      </c>
      <c r="C168" s="119" t="s">
        <v>516</v>
      </c>
      <c r="D168" s="116">
        <f>D171</f>
        <v>16700</v>
      </c>
      <c r="E168" s="109">
        <f>E171</f>
        <v>16623.6</v>
      </c>
      <c r="F168" s="52">
        <f t="shared" si="5"/>
        <v>76.40000000000146</v>
      </c>
    </row>
    <row r="169" spans="1:6" ht="18" customHeight="1">
      <c r="A169" s="125" t="s">
        <v>86</v>
      </c>
      <c r="B169" s="117">
        <v>200</v>
      </c>
      <c r="C169" s="119" t="s">
        <v>543</v>
      </c>
      <c r="D169" s="116">
        <f>D172</f>
        <v>16700</v>
      </c>
      <c r="E169" s="109">
        <f>E172</f>
        <v>16623.6</v>
      </c>
      <c r="F169" s="52">
        <f t="shared" si="5"/>
        <v>76.40000000000146</v>
      </c>
    </row>
    <row r="170" spans="1:6" ht="22.5">
      <c r="A170" s="124" t="s">
        <v>531</v>
      </c>
      <c r="B170" s="117">
        <v>200</v>
      </c>
      <c r="C170" s="119" t="s">
        <v>533</v>
      </c>
      <c r="D170" s="116">
        <f aca="true" t="shared" si="6" ref="D170:E173">D171</f>
        <v>16700</v>
      </c>
      <c r="E170" s="109">
        <f t="shared" si="6"/>
        <v>16623.6</v>
      </c>
      <c r="F170" s="52">
        <f t="shared" si="5"/>
        <v>76.40000000000146</v>
      </c>
    </row>
    <row r="171" spans="1:6" ht="21.75" customHeight="1">
      <c r="A171" s="124" t="s">
        <v>532</v>
      </c>
      <c r="B171" s="117">
        <v>200</v>
      </c>
      <c r="C171" s="119" t="s">
        <v>525</v>
      </c>
      <c r="D171" s="116">
        <f t="shared" si="6"/>
        <v>16700</v>
      </c>
      <c r="E171" s="109">
        <f t="shared" si="6"/>
        <v>16623.6</v>
      </c>
      <c r="F171" s="52">
        <f t="shared" si="5"/>
        <v>76.40000000000146</v>
      </c>
    </row>
    <row r="172" spans="1:6" ht="12.75">
      <c r="A172" s="125" t="s">
        <v>517</v>
      </c>
      <c r="B172" s="117">
        <v>200</v>
      </c>
      <c r="C172" s="119" t="s">
        <v>515</v>
      </c>
      <c r="D172" s="116">
        <f t="shared" si="6"/>
        <v>16700</v>
      </c>
      <c r="E172" s="109">
        <f t="shared" si="6"/>
        <v>16623.6</v>
      </c>
      <c r="F172" s="52">
        <f t="shared" si="5"/>
        <v>76.40000000000146</v>
      </c>
    </row>
    <row r="173" spans="1:6" ht="12.75">
      <c r="A173" s="47" t="s">
        <v>282</v>
      </c>
      <c r="B173" s="117">
        <v>200</v>
      </c>
      <c r="C173" s="119" t="s">
        <v>514</v>
      </c>
      <c r="D173" s="116">
        <f t="shared" si="6"/>
        <v>16700</v>
      </c>
      <c r="E173" s="109">
        <f t="shared" si="6"/>
        <v>16623.6</v>
      </c>
      <c r="F173" s="52">
        <f t="shared" si="5"/>
        <v>76.40000000000146</v>
      </c>
    </row>
    <row r="174" spans="1:6" ht="12.75">
      <c r="A174" s="47" t="s">
        <v>58</v>
      </c>
      <c r="B174" s="117">
        <v>200</v>
      </c>
      <c r="C174" s="119" t="s">
        <v>513</v>
      </c>
      <c r="D174" s="116">
        <v>16700</v>
      </c>
      <c r="E174" s="109">
        <v>16623.6</v>
      </c>
      <c r="F174" s="52">
        <f t="shared" si="5"/>
        <v>76.40000000000146</v>
      </c>
    </row>
    <row r="175" spans="1:6" ht="0.75" customHeight="1" hidden="1">
      <c r="A175" s="118" t="s">
        <v>470</v>
      </c>
      <c r="B175" s="117">
        <v>220</v>
      </c>
      <c r="C175" s="119" t="s">
        <v>471</v>
      </c>
      <c r="D175" s="116">
        <f aca="true" t="shared" si="7" ref="D175:E181">D176</f>
        <v>36100</v>
      </c>
      <c r="E175" s="109">
        <f t="shared" si="7"/>
        <v>29610.18</v>
      </c>
      <c r="F175" s="52">
        <f t="shared" si="5"/>
        <v>6489.82</v>
      </c>
    </row>
    <row r="176" spans="1:6" ht="24">
      <c r="A176" s="47" t="s">
        <v>472</v>
      </c>
      <c r="B176" s="68">
        <v>200</v>
      </c>
      <c r="C176" s="119" t="s">
        <v>473</v>
      </c>
      <c r="D176" s="52">
        <f>D179</f>
        <v>36100</v>
      </c>
      <c r="E176" s="50">
        <f>E179</f>
        <v>29610.18</v>
      </c>
      <c r="F176" s="52">
        <f t="shared" si="5"/>
        <v>6489.82</v>
      </c>
    </row>
    <row r="177" spans="1:6" ht="12.75">
      <c r="A177" s="47" t="s">
        <v>474</v>
      </c>
      <c r="B177" s="68">
        <v>200</v>
      </c>
      <c r="C177" s="51" t="s">
        <v>615</v>
      </c>
      <c r="D177" s="52">
        <f>D180</f>
        <v>36100</v>
      </c>
      <c r="E177" s="50">
        <f>E180</f>
        <v>29610.18</v>
      </c>
      <c r="F177" s="52">
        <f>D177-E177</f>
        <v>6489.82</v>
      </c>
    </row>
    <row r="178" spans="1:6" ht="24.75" customHeight="1">
      <c r="A178" s="47" t="s">
        <v>379</v>
      </c>
      <c r="B178" s="68">
        <v>200</v>
      </c>
      <c r="C178" s="119" t="s">
        <v>527</v>
      </c>
      <c r="D178" s="52">
        <f>D180</f>
        <v>36100</v>
      </c>
      <c r="E178" s="50">
        <f>E180</f>
        <v>29610.18</v>
      </c>
      <c r="F178" s="52">
        <f t="shared" si="5"/>
        <v>6489.82</v>
      </c>
    </row>
    <row r="179" spans="1:6" ht="12.75">
      <c r="A179" s="47" t="s">
        <v>474</v>
      </c>
      <c r="B179" s="68">
        <v>200</v>
      </c>
      <c r="C179" s="119" t="s">
        <v>526</v>
      </c>
      <c r="D179" s="52">
        <f t="shared" si="7"/>
        <v>36100</v>
      </c>
      <c r="E179" s="50">
        <f t="shared" si="7"/>
        <v>29610.18</v>
      </c>
      <c r="F179" s="52">
        <f t="shared" si="5"/>
        <v>6489.82</v>
      </c>
    </row>
    <row r="180" spans="1:6" ht="24">
      <c r="A180" s="118" t="s">
        <v>475</v>
      </c>
      <c r="B180" s="117">
        <v>200</v>
      </c>
      <c r="C180" s="119" t="s">
        <v>469</v>
      </c>
      <c r="D180" s="116">
        <f t="shared" si="7"/>
        <v>36100</v>
      </c>
      <c r="E180" s="109">
        <f t="shared" si="7"/>
        <v>29610.18</v>
      </c>
      <c r="F180" s="52">
        <f t="shared" si="5"/>
        <v>6489.82</v>
      </c>
    </row>
    <row r="181" spans="1:6" ht="12.75">
      <c r="A181" s="47" t="s">
        <v>282</v>
      </c>
      <c r="B181" s="68">
        <v>200</v>
      </c>
      <c r="C181" s="51" t="s">
        <v>468</v>
      </c>
      <c r="D181" s="52">
        <f t="shared" si="7"/>
        <v>36100</v>
      </c>
      <c r="E181" s="109">
        <f t="shared" si="7"/>
        <v>29610.18</v>
      </c>
      <c r="F181" s="52">
        <f t="shared" si="5"/>
        <v>6489.82</v>
      </c>
    </row>
    <row r="182" spans="1:6" ht="12.75">
      <c r="A182" s="47" t="s">
        <v>84</v>
      </c>
      <c r="B182" s="68">
        <v>200</v>
      </c>
      <c r="C182" s="51" t="s">
        <v>467</v>
      </c>
      <c r="D182" s="52">
        <f>D184+D183</f>
        <v>36100</v>
      </c>
      <c r="E182" s="109">
        <f>E184+E183</f>
        <v>29610.18</v>
      </c>
      <c r="F182" s="52">
        <f t="shared" si="5"/>
        <v>6489.82</v>
      </c>
    </row>
    <row r="183" spans="1:6" ht="12.75">
      <c r="A183" s="47" t="s">
        <v>54</v>
      </c>
      <c r="B183" s="68"/>
      <c r="C183" s="51" t="s">
        <v>559</v>
      </c>
      <c r="D183" s="52">
        <v>28000</v>
      </c>
      <c r="E183" s="109">
        <v>21610.15</v>
      </c>
      <c r="F183" s="52">
        <f t="shared" si="5"/>
        <v>6389.8499999999985</v>
      </c>
    </row>
    <row r="184" spans="1:6" ht="12.75">
      <c r="A184" s="47" t="s">
        <v>57</v>
      </c>
      <c r="B184" s="68">
        <v>200</v>
      </c>
      <c r="C184" s="51" t="s">
        <v>466</v>
      </c>
      <c r="D184" s="52">
        <v>8100</v>
      </c>
      <c r="E184" s="109">
        <v>8000.03</v>
      </c>
      <c r="F184" s="52">
        <f t="shared" si="5"/>
        <v>99.97000000000025</v>
      </c>
    </row>
    <row r="185" spans="1:6" ht="12.75">
      <c r="A185" s="53" t="s">
        <v>20</v>
      </c>
      <c r="B185" s="68">
        <v>200</v>
      </c>
      <c r="C185" s="49" t="s">
        <v>16</v>
      </c>
      <c r="D185" s="50">
        <f>D186</f>
        <v>149300</v>
      </c>
      <c r="E185" s="109">
        <f>E186</f>
        <v>149300</v>
      </c>
      <c r="F185" s="51" t="s">
        <v>172</v>
      </c>
    </row>
    <row r="186" spans="1:6" ht="12.75">
      <c r="A186" s="47" t="s">
        <v>87</v>
      </c>
      <c r="B186" s="68">
        <v>200</v>
      </c>
      <c r="C186" s="51" t="s">
        <v>17</v>
      </c>
      <c r="D186" s="52">
        <f>D188</f>
        <v>149300</v>
      </c>
      <c r="E186" s="52">
        <f>E188</f>
        <v>149300</v>
      </c>
      <c r="F186" s="51" t="s">
        <v>172</v>
      </c>
    </row>
    <row r="187" spans="1:6" ht="24">
      <c r="A187" s="47" t="s">
        <v>357</v>
      </c>
      <c r="B187" s="68">
        <v>200</v>
      </c>
      <c r="C187" s="51" t="s">
        <v>358</v>
      </c>
      <c r="D187" s="52">
        <f>D188</f>
        <v>149300</v>
      </c>
      <c r="E187" s="52">
        <f>E188</f>
        <v>149300</v>
      </c>
      <c r="F187" s="51" t="s">
        <v>172</v>
      </c>
    </row>
    <row r="188" spans="1:6" ht="33.75">
      <c r="A188" s="47" t="s">
        <v>88</v>
      </c>
      <c r="B188" s="68">
        <v>200</v>
      </c>
      <c r="C188" s="51" t="s">
        <v>18</v>
      </c>
      <c r="D188" s="13">
        <f>D189+D196</f>
        <v>149300</v>
      </c>
      <c r="E188" s="13">
        <f>E189+E196</f>
        <v>149300</v>
      </c>
      <c r="F188" s="51" t="s">
        <v>172</v>
      </c>
    </row>
    <row r="189" spans="1:6" ht="67.5">
      <c r="A189" s="47" t="s">
        <v>373</v>
      </c>
      <c r="B189" s="68">
        <v>200</v>
      </c>
      <c r="C189" s="51" t="s">
        <v>388</v>
      </c>
      <c r="D189" s="13">
        <f>D190</f>
        <v>147800</v>
      </c>
      <c r="E189" s="13">
        <f>E190</f>
        <v>147800</v>
      </c>
      <c r="F189" s="51" t="s">
        <v>172</v>
      </c>
    </row>
    <row r="190" spans="1:6" ht="23.25" customHeight="1">
      <c r="A190" s="47" t="s">
        <v>374</v>
      </c>
      <c r="B190" s="68">
        <v>200</v>
      </c>
      <c r="C190" s="51" t="s">
        <v>387</v>
      </c>
      <c r="D190" s="13">
        <f>D191</f>
        <v>147800</v>
      </c>
      <c r="E190" s="13">
        <f>E191</f>
        <v>147800</v>
      </c>
      <c r="F190" s="51" t="s">
        <v>172</v>
      </c>
    </row>
    <row r="191" spans="1:6" ht="12.75">
      <c r="A191" s="47" t="s">
        <v>235</v>
      </c>
      <c r="B191" s="68">
        <v>200</v>
      </c>
      <c r="C191" s="51" t="s">
        <v>236</v>
      </c>
      <c r="D191" s="13">
        <f>D193</f>
        <v>147800</v>
      </c>
      <c r="E191" s="13">
        <f>E193</f>
        <v>147800</v>
      </c>
      <c r="F191" s="51" t="s">
        <v>172</v>
      </c>
    </row>
    <row r="192" spans="1:6" ht="12.75">
      <c r="A192" s="47" t="s">
        <v>282</v>
      </c>
      <c r="B192" s="68">
        <v>200</v>
      </c>
      <c r="C192" s="51" t="s">
        <v>323</v>
      </c>
      <c r="D192" s="13">
        <f>D193</f>
        <v>147800</v>
      </c>
      <c r="E192" s="13">
        <f>E193</f>
        <v>147800</v>
      </c>
      <c r="F192" s="51" t="s">
        <v>172</v>
      </c>
    </row>
    <row r="193" spans="1:6" ht="22.5">
      <c r="A193" s="47" t="s">
        <v>81</v>
      </c>
      <c r="B193" s="68">
        <v>200</v>
      </c>
      <c r="C193" s="51" t="s">
        <v>237</v>
      </c>
      <c r="D193" s="13">
        <f>D195+D194</f>
        <v>147800</v>
      </c>
      <c r="E193" s="13">
        <f>E195+E194</f>
        <v>147800</v>
      </c>
      <c r="F193" s="51" t="s">
        <v>172</v>
      </c>
    </row>
    <row r="194" spans="1:6" ht="12.75">
      <c r="A194" s="47" t="s">
        <v>50</v>
      </c>
      <c r="B194" s="68">
        <v>200</v>
      </c>
      <c r="C194" s="51" t="s">
        <v>207</v>
      </c>
      <c r="D194" s="13">
        <v>113517.67</v>
      </c>
      <c r="E194" s="13">
        <v>113517.67</v>
      </c>
      <c r="F194" s="51" t="s">
        <v>172</v>
      </c>
    </row>
    <row r="195" spans="1:6" ht="12.75">
      <c r="A195" s="47" t="s">
        <v>52</v>
      </c>
      <c r="B195" s="68">
        <v>200</v>
      </c>
      <c r="C195" s="51" t="s">
        <v>206</v>
      </c>
      <c r="D195" s="50">
        <v>34282.33</v>
      </c>
      <c r="E195" s="95">
        <v>34282.33</v>
      </c>
      <c r="F195" s="51" t="s">
        <v>172</v>
      </c>
    </row>
    <row r="196" spans="1:6" ht="22.5">
      <c r="A196" s="47" t="s">
        <v>379</v>
      </c>
      <c r="B196" s="68">
        <v>200</v>
      </c>
      <c r="C196" s="51" t="s">
        <v>390</v>
      </c>
      <c r="D196" s="50">
        <f>D197</f>
        <v>1500</v>
      </c>
      <c r="E196" s="50">
        <f>E197</f>
        <v>1500</v>
      </c>
      <c r="F196" s="51" t="s">
        <v>172</v>
      </c>
    </row>
    <row r="197" spans="1:6" ht="22.5">
      <c r="A197" s="47" t="s">
        <v>378</v>
      </c>
      <c r="B197" s="68">
        <v>200</v>
      </c>
      <c r="C197" s="51" t="s">
        <v>389</v>
      </c>
      <c r="D197" s="50">
        <f>D198</f>
        <v>1500</v>
      </c>
      <c r="E197" s="50">
        <f>E198</f>
        <v>1500</v>
      </c>
      <c r="F197" s="51" t="s">
        <v>172</v>
      </c>
    </row>
    <row r="198" spans="1:6" ht="22.5">
      <c r="A198" s="47" t="s">
        <v>183</v>
      </c>
      <c r="B198" s="68">
        <v>200</v>
      </c>
      <c r="C198" s="51" t="s">
        <v>238</v>
      </c>
      <c r="D198" s="50">
        <f>D200</f>
        <v>1500</v>
      </c>
      <c r="E198" s="50">
        <f>E200</f>
        <v>1500</v>
      </c>
      <c r="F198" s="51" t="s">
        <v>172</v>
      </c>
    </row>
    <row r="199" spans="1:6" ht="12.75">
      <c r="A199" s="47" t="s">
        <v>275</v>
      </c>
      <c r="B199" s="68">
        <v>200</v>
      </c>
      <c r="C199" s="51" t="s">
        <v>324</v>
      </c>
      <c r="D199" s="50">
        <f>D200</f>
        <v>1500</v>
      </c>
      <c r="E199" s="50">
        <f>E200</f>
        <v>1500</v>
      </c>
      <c r="F199" s="51" t="s">
        <v>172</v>
      </c>
    </row>
    <row r="200" spans="1:6" ht="12.75" customHeight="1">
      <c r="A200" s="47" t="s">
        <v>59</v>
      </c>
      <c r="B200" s="68">
        <v>200</v>
      </c>
      <c r="C200" s="51" t="s">
        <v>205</v>
      </c>
      <c r="D200" s="50">
        <v>1500</v>
      </c>
      <c r="E200" s="81">
        <v>1500</v>
      </c>
      <c r="F200" s="51" t="s">
        <v>172</v>
      </c>
    </row>
    <row r="201" spans="1:6" ht="25.5" customHeight="1">
      <c r="A201" s="47" t="s">
        <v>262</v>
      </c>
      <c r="B201" s="68">
        <v>200</v>
      </c>
      <c r="C201" s="51" t="s">
        <v>228</v>
      </c>
      <c r="D201" s="52">
        <f>D202</f>
        <v>184500</v>
      </c>
      <c r="E201" s="52">
        <f>E202</f>
        <v>91466.02</v>
      </c>
      <c r="F201" s="52">
        <f>D201-E201</f>
        <v>93033.98</v>
      </c>
    </row>
    <row r="202" spans="1:6" ht="34.5" customHeight="1">
      <c r="A202" s="47" t="s">
        <v>272</v>
      </c>
      <c r="B202" s="68">
        <v>200</v>
      </c>
      <c r="C202" s="51" t="s">
        <v>227</v>
      </c>
      <c r="D202" s="52">
        <f>D204+D211+D222</f>
        <v>184500</v>
      </c>
      <c r="E202" s="52">
        <f>E204+E211</f>
        <v>91466.02</v>
      </c>
      <c r="F202" s="52">
        <f>D202-E202</f>
        <v>93033.98</v>
      </c>
    </row>
    <row r="203" spans="1:6" ht="12.75">
      <c r="A203" s="47" t="s">
        <v>338</v>
      </c>
      <c r="B203" s="68">
        <v>200</v>
      </c>
      <c r="C203" s="51" t="s">
        <v>364</v>
      </c>
      <c r="D203" s="52">
        <f>D204</f>
        <v>80200</v>
      </c>
      <c r="E203" s="52">
        <f>E204</f>
        <v>80200</v>
      </c>
      <c r="F203" s="51" t="s">
        <v>172</v>
      </c>
    </row>
    <row r="204" spans="1:6" ht="56.25">
      <c r="A204" s="47" t="s">
        <v>92</v>
      </c>
      <c r="B204" s="68">
        <v>200</v>
      </c>
      <c r="C204" s="51" t="s">
        <v>12</v>
      </c>
      <c r="D204" s="52">
        <f>D206</f>
        <v>80200</v>
      </c>
      <c r="E204" s="52">
        <f>E206</f>
        <v>80200</v>
      </c>
      <c r="F204" s="51" t="s">
        <v>172</v>
      </c>
    </row>
    <row r="205" spans="1:6" ht="12.75">
      <c r="A205" s="47" t="s">
        <v>338</v>
      </c>
      <c r="B205" s="68">
        <v>200</v>
      </c>
      <c r="C205" s="51" t="s">
        <v>391</v>
      </c>
      <c r="D205" s="52">
        <f>D206</f>
        <v>80200</v>
      </c>
      <c r="E205" s="52">
        <f>E206</f>
        <v>80200</v>
      </c>
      <c r="F205" s="51" t="s">
        <v>172</v>
      </c>
    </row>
    <row r="206" spans="1:6" ht="12.75">
      <c r="A206" s="47" t="s">
        <v>91</v>
      </c>
      <c r="B206" s="68">
        <v>200</v>
      </c>
      <c r="C206" s="51" t="s">
        <v>261</v>
      </c>
      <c r="D206" s="52">
        <f>D208</f>
        <v>80200</v>
      </c>
      <c r="E206" s="52">
        <f>E208</f>
        <v>80200</v>
      </c>
      <c r="F206" s="51" t="s">
        <v>172</v>
      </c>
    </row>
    <row r="207" spans="1:6" ht="12.75">
      <c r="A207" s="47" t="s">
        <v>282</v>
      </c>
      <c r="B207" s="68">
        <v>200</v>
      </c>
      <c r="C207" s="51" t="s">
        <v>325</v>
      </c>
      <c r="D207" s="52">
        <f>D208</f>
        <v>80200</v>
      </c>
      <c r="E207" s="52">
        <f>E208</f>
        <v>80200</v>
      </c>
      <c r="F207" s="51" t="s">
        <v>172</v>
      </c>
    </row>
    <row r="208" spans="1:6" ht="12.75">
      <c r="A208" s="47" t="s">
        <v>93</v>
      </c>
      <c r="B208" s="68">
        <v>200</v>
      </c>
      <c r="C208" s="51" t="s">
        <v>226</v>
      </c>
      <c r="D208" s="50">
        <f>D209</f>
        <v>80200</v>
      </c>
      <c r="E208" s="50">
        <f>E209</f>
        <v>80200</v>
      </c>
      <c r="F208" s="51" t="s">
        <v>172</v>
      </c>
    </row>
    <row r="209" spans="1:6" ht="22.5">
      <c r="A209" s="93" t="s">
        <v>60</v>
      </c>
      <c r="B209" s="68">
        <v>200</v>
      </c>
      <c r="C209" s="94" t="s">
        <v>225</v>
      </c>
      <c r="D209" s="22">
        <v>80200</v>
      </c>
      <c r="E209" s="96">
        <v>80200</v>
      </c>
      <c r="F209" s="51" t="s">
        <v>172</v>
      </c>
    </row>
    <row r="210" spans="1:6" ht="18.75" customHeight="1">
      <c r="A210" s="47" t="s">
        <v>331</v>
      </c>
      <c r="B210" s="68">
        <v>200</v>
      </c>
      <c r="C210" s="51" t="s">
        <v>346</v>
      </c>
      <c r="D210" s="50">
        <f>D211+D222</f>
        <v>104300</v>
      </c>
      <c r="E210" s="50">
        <f>E211</f>
        <v>11266.02</v>
      </c>
      <c r="F210" s="52">
        <f aca="true" t="shared" si="8" ref="F210:F218">D210-E210</f>
        <v>93033.98</v>
      </c>
    </row>
    <row r="211" spans="1:6" ht="57.75" customHeight="1">
      <c r="A211" s="120" t="s">
        <v>497</v>
      </c>
      <c r="B211" s="68">
        <v>200</v>
      </c>
      <c r="C211" s="51" t="s">
        <v>11</v>
      </c>
      <c r="D211" s="50">
        <f>D214</f>
        <v>102800</v>
      </c>
      <c r="E211" s="50">
        <f>E214</f>
        <v>11266.02</v>
      </c>
      <c r="F211" s="52">
        <f t="shared" si="8"/>
        <v>91533.98</v>
      </c>
    </row>
    <row r="212" spans="1:6" ht="22.5">
      <c r="A212" s="47" t="s">
        <v>379</v>
      </c>
      <c r="B212" s="68">
        <v>200</v>
      </c>
      <c r="C212" s="51" t="s">
        <v>393</v>
      </c>
      <c r="D212" s="50">
        <f>D213</f>
        <v>102800</v>
      </c>
      <c r="E212" s="50">
        <f>E213</f>
        <v>11266.02</v>
      </c>
      <c r="F212" s="52">
        <f t="shared" si="8"/>
        <v>91533.98</v>
      </c>
    </row>
    <row r="213" spans="1:6" ht="22.5">
      <c r="A213" s="47" t="s">
        <v>378</v>
      </c>
      <c r="B213" s="68">
        <v>200</v>
      </c>
      <c r="C213" s="51" t="s">
        <v>392</v>
      </c>
      <c r="D213" s="50">
        <f>D214</f>
        <v>102800</v>
      </c>
      <c r="E213" s="50">
        <f>E214</f>
        <v>11266.02</v>
      </c>
      <c r="F213" s="52">
        <f t="shared" si="8"/>
        <v>91533.98</v>
      </c>
    </row>
    <row r="214" spans="1:6" ht="22.5">
      <c r="A214" s="47" t="s">
        <v>209</v>
      </c>
      <c r="B214" s="68">
        <v>200</v>
      </c>
      <c r="C214" s="51" t="s">
        <v>260</v>
      </c>
      <c r="D214" s="50">
        <f>D216+D219</f>
        <v>102800</v>
      </c>
      <c r="E214" s="50">
        <f>E216</f>
        <v>11266.02</v>
      </c>
      <c r="F214" s="52">
        <f t="shared" si="8"/>
        <v>91533.98</v>
      </c>
    </row>
    <row r="215" spans="1:6" ht="12.75">
      <c r="A215" s="47" t="s">
        <v>282</v>
      </c>
      <c r="B215" s="68">
        <v>200</v>
      </c>
      <c r="C215" s="51" t="s">
        <v>305</v>
      </c>
      <c r="D215" s="50">
        <f>D216</f>
        <v>14300</v>
      </c>
      <c r="E215" s="50">
        <f>E216</f>
        <v>11266.02</v>
      </c>
      <c r="F215" s="52">
        <f t="shared" si="8"/>
        <v>3033.9799999999996</v>
      </c>
    </row>
    <row r="216" spans="1:6" ht="12.75">
      <c r="A216" s="47" t="s">
        <v>84</v>
      </c>
      <c r="B216" s="68">
        <v>200</v>
      </c>
      <c r="C216" s="51" t="s">
        <v>224</v>
      </c>
      <c r="D216" s="50">
        <f>D217+D218</f>
        <v>14300</v>
      </c>
      <c r="E216" s="50">
        <f>E217+E218</f>
        <v>11266.02</v>
      </c>
      <c r="F216" s="52">
        <f t="shared" si="8"/>
        <v>3033.9799999999996</v>
      </c>
    </row>
    <row r="217" spans="1:6" ht="12.75">
      <c r="A217" s="47" t="s">
        <v>56</v>
      </c>
      <c r="B217" s="68">
        <v>200</v>
      </c>
      <c r="C217" s="51" t="s">
        <v>223</v>
      </c>
      <c r="D217" s="109">
        <v>12000</v>
      </c>
      <c r="E217" s="80">
        <v>9000</v>
      </c>
      <c r="F217" s="52">
        <f t="shared" si="8"/>
        <v>3000</v>
      </c>
    </row>
    <row r="218" spans="1:6" ht="12.75">
      <c r="A218" s="47" t="s">
        <v>57</v>
      </c>
      <c r="B218" s="68">
        <v>200</v>
      </c>
      <c r="C218" s="51" t="s">
        <v>222</v>
      </c>
      <c r="D218" s="50">
        <v>2300</v>
      </c>
      <c r="E218" s="80">
        <v>2266.02</v>
      </c>
      <c r="F218" s="52">
        <f t="shared" si="8"/>
        <v>33.98000000000002</v>
      </c>
    </row>
    <row r="219" spans="1:6" ht="12.75">
      <c r="A219" s="47" t="s">
        <v>275</v>
      </c>
      <c r="B219" s="68">
        <v>200</v>
      </c>
      <c r="C219" s="51" t="s">
        <v>326</v>
      </c>
      <c r="D219" s="50">
        <f>D220+D221</f>
        <v>88500</v>
      </c>
      <c r="E219" s="144" t="s">
        <v>172</v>
      </c>
      <c r="F219" s="50">
        <f>F220+F221</f>
        <v>88500</v>
      </c>
    </row>
    <row r="220" spans="1:6" ht="12.75">
      <c r="A220" s="93" t="s">
        <v>277</v>
      </c>
      <c r="B220" s="68">
        <v>200</v>
      </c>
      <c r="C220" s="94" t="s">
        <v>366</v>
      </c>
      <c r="D220" s="22">
        <v>60000</v>
      </c>
      <c r="E220" s="147" t="s">
        <v>172</v>
      </c>
      <c r="F220" s="22">
        <v>60000</v>
      </c>
    </row>
    <row r="221" spans="1:6" ht="13.5" customHeight="1">
      <c r="A221" s="47" t="s">
        <v>59</v>
      </c>
      <c r="B221" s="68">
        <v>200</v>
      </c>
      <c r="C221" s="51" t="s">
        <v>221</v>
      </c>
      <c r="D221" s="50">
        <v>28500</v>
      </c>
      <c r="E221" s="144" t="s">
        <v>172</v>
      </c>
      <c r="F221" s="50">
        <v>28500</v>
      </c>
    </row>
    <row r="222" spans="1:6" ht="45">
      <c r="A222" s="120" t="s">
        <v>476</v>
      </c>
      <c r="B222" s="68">
        <v>200</v>
      </c>
      <c r="C222" s="51" t="s">
        <v>555</v>
      </c>
      <c r="D222" s="50">
        <f aca="true" t="shared" si="9" ref="D222:F226">D223</f>
        <v>1500</v>
      </c>
      <c r="E222" s="144" t="s">
        <v>172</v>
      </c>
      <c r="F222" s="50">
        <f t="shared" si="9"/>
        <v>1500</v>
      </c>
    </row>
    <row r="223" spans="1:6" ht="22.5">
      <c r="A223" s="47" t="s">
        <v>379</v>
      </c>
      <c r="B223" s="68">
        <v>200</v>
      </c>
      <c r="C223" s="51" t="s">
        <v>554</v>
      </c>
      <c r="D223" s="50">
        <f t="shared" si="9"/>
        <v>1500</v>
      </c>
      <c r="E223" s="144" t="s">
        <v>172</v>
      </c>
      <c r="F223" s="50">
        <f t="shared" si="9"/>
        <v>1500</v>
      </c>
    </row>
    <row r="224" spans="1:6" ht="22.5">
      <c r="A224" s="47" t="s">
        <v>379</v>
      </c>
      <c r="B224" s="68">
        <v>200</v>
      </c>
      <c r="C224" s="51" t="s">
        <v>553</v>
      </c>
      <c r="D224" s="50">
        <f t="shared" si="9"/>
        <v>1500</v>
      </c>
      <c r="E224" s="144" t="s">
        <v>172</v>
      </c>
      <c r="F224" s="50">
        <f t="shared" si="9"/>
        <v>1500</v>
      </c>
    </row>
    <row r="225" spans="1:6" ht="22.5">
      <c r="A225" s="47" t="s">
        <v>209</v>
      </c>
      <c r="B225" s="68">
        <v>200</v>
      </c>
      <c r="C225" s="51" t="s">
        <v>552</v>
      </c>
      <c r="D225" s="50">
        <f t="shared" si="9"/>
        <v>1500</v>
      </c>
      <c r="E225" s="144" t="s">
        <v>172</v>
      </c>
      <c r="F225" s="50">
        <f t="shared" si="9"/>
        <v>1500</v>
      </c>
    </row>
    <row r="226" spans="1:6" ht="11.25" customHeight="1">
      <c r="A226" s="47" t="s">
        <v>282</v>
      </c>
      <c r="B226" s="68">
        <v>200</v>
      </c>
      <c r="C226" s="51" t="s">
        <v>551</v>
      </c>
      <c r="D226" s="50">
        <f t="shared" si="9"/>
        <v>1500</v>
      </c>
      <c r="E226" s="144" t="s">
        <v>172</v>
      </c>
      <c r="F226" s="50">
        <f t="shared" si="9"/>
        <v>1500</v>
      </c>
    </row>
    <row r="227" spans="1:6" ht="12.75">
      <c r="A227" s="47" t="s">
        <v>84</v>
      </c>
      <c r="B227" s="68">
        <v>200</v>
      </c>
      <c r="C227" s="51" t="s">
        <v>550</v>
      </c>
      <c r="D227" s="50">
        <f>D228</f>
        <v>1500</v>
      </c>
      <c r="E227" s="144" t="s">
        <v>172</v>
      </c>
      <c r="F227" s="50">
        <f>F228</f>
        <v>1500</v>
      </c>
    </row>
    <row r="228" spans="1:6" ht="12.75">
      <c r="A228" s="47" t="s">
        <v>57</v>
      </c>
      <c r="B228" s="68">
        <v>200</v>
      </c>
      <c r="C228" s="51" t="s">
        <v>549</v>
      </c>
      <c r="D228" s="50">
        <v>1500</v>
      </c>
      <c r="E228" s="144" t="s">
        <v>172</v>
      </c>
      <c r="F228" s="52">
        <f>D228</f>
        <v>1500</v>
      </c>
    </row>
    <row r="229" spans="1:6" ht="12.75">
      <c r="A229" s="47" t="s">
        <v>279</v>
      </c>
      <c r="B229" s="68">
        <v>200</v>
      </c>
      <c r="C229" s="51" t="s">
        <v>283</v>
      </c>
      <c r="D229" s="50">
        <f>D239+D230</f>
        <v>1067800</v>
      </c>
      <c r="E229" s="50">
        <f>E239+E230</f>
        <v>550146.8200000001</v>
      </c>
      <c r="F229" s="52">
        <f aca="true" t="shared" si="10" ref="F229:F293">D229-E229</f>
        <v>517653.17999999993</v>
      </c>
    </row>
    <row r="230" spans="1:6" ht="12.75">
      <c r="A230" s="47" t="s">
        <v>367</v>
      </c>
      <c r="B230" s="68">
        <v>200</v>
      </c>
      <c r="C230" s="51" t="s">
        <v>368</v>
      </c>
      <c r="D230" s="50">
        <f>D232</f>
        <v>108400</v>
      </c>
      <c r="E230" s="50">
        <f>E232</f>
        <v>7540</v>
      </c>
      <c r="F230" s="52">
        <f t="shared" si="10"/>
        <v>100860</v>
      </c>
    </row>
    <row r="231" spans="1:6" ht="42.75" customHeight="1">
      <c r="A231" s="118" t="s">
        <v>604</v>
      </c>
      <c r="B231" s="117">
        <v>200</v>
      </c>
      <c r="C231" s="119" t="s">
        <v>556</v>
      </c>
      <c r="D231" s="109">
        <f>D234</f>
        <v>108400</v>
      </c>
      <c r="E231" s="109">
        <f>E234</f>
        <v>7540</v>
      </c>
      <c r="F231" s="116">
        <f>D231-E231</f>
        <v>100860</v>
      </c>
    </row>
    <row r="232" spans="1:6" ht="45">
      <c r="A232" s="120" t="s">
        <v>426</v>
      </c>
      <c r="B232" s="68">
        <v>200</v>
      </c>
      <c r="C232" s="51" t="s">
        <v>425</v>
      </c>
      <c r="D232" s="50">
        <f>D235</f>
        <v>108400</v>
      </c>
      <c r="E232" s="50">
        <f>E235</f>
        <v>7540</v>
      </c>
      <c r="F232" s="52">
        <f t="shared" si="10"/>
        <v>100860</v>
      </c>
    </row>
    <row r="233" spans="1:6" ht="22.5">
      <c r="A233" s="47" t="s">
        <v>379</v>
      </c>
      <c r="B233" s="68">
        <v>200</v>
      </c>
      <c r="C233" s="51" t="s">
        <v>427</v>
      </c>
      <c r="D233" s="50">
        <f>D234</f>
        <v>108400</v>
      </c>
      <c r="E233" s="50">
        <f>E234</f>
        <v>7540</v>
      </c>
      <c r="F233" s="52">
        <f t="shared" si="10"/>
        <v>100860</v>
      </c>
    </row>
    <row r="234" spans="1:6" ht="22.5">
      <c r="A234" s="47" t="s">
        <v>378</v>
      </c>
      <c r="B234" s="68">
        <v>200</v>
      </c>
      <c r="C234" s="51" t="s">
        <v>428</v>
      </c>
      <c r="D234" s="50">
        <f>D235</f>
        <v>108400</v>
      </c>
      <c r="E234" s="50">
        <f>E235</f>
        <v>7540</v>
      </c>
      <c r="F234" s="52">
        <f t="shared" si="10"/>
        <v>100860</v>
      </c>
    </row>
    <row r="235" spans="1:6" ht="22.5">
      <c r="A235" s="118" t="s">
        <v>209</v>
      </c>
      <c r="B235" s="68">
        <v>200</v>
      </c>
      <c r="C235" s="51" t="s">
        <v>429</v>
      </c>
      <c r="D235" s="50">
        <f aca="true" t="shared" si="11" ref="D235:E237">D236</f>
        <v>108400</v>
      </c>
      <c r="E235" s="50">
        <f t="shared" si="11"/>
        <v>7540</v>
      </c>
      <c r="F235" s="52">
        <f t="shared" si="10"/>
        <v>100860</v>
      </c>
    </row>
    <row r="236" spans="1:6" ht="10.5" customHeight="1">
      <c r="A236" s="118" t="s">
        <v>282</v>
      </c>
      <c r="B236" s="68">
        <v>200</v>
      </c>
      <c r="C236" s="51" t="s">
        <v>430</v>
      </c>
      <c r="D236" s="50">
        <f t="shared" si="11"/>
        <v>108400</v>
      </c>
      <c r="E236" s="50">
        <f t="shared" si="11"/>
        <v>7540</v>
      </c>
      <c r="F236" s="52">
        <f t="shared" si="10"/>
        <v>100860</v>
      </c>
    </row>
    <row r="237" spans="1:6" ht="10.5" customHeight="1">
      <c r="A237" s="47" t="s">
        <v>84</v>
      </c>
      <c r="B237" s="68">
        <v>200</v>
      </c>
      <c r="C237" s="51" t="s">
        <v>431</v>
      </c>
      <c r="D237" s="50">
        <f t="shared" si="11"/>
        <v>108400</v>
      </c>
      <c r="E237" s="50">
        <f t="shared" si="11"/>
        <v>7540</v>
      </c>
      <c r="F237" s="52">
        <f t="shared" si="10"/>
        <v>100860</v>
      </c>
    </row>
    <row r="238" spans="1:6" ht="9.75" customHeight="1">
      <c r="A238" s="47" t="s">
        <v>57</v>
      </c>
      <c r="B238" s="68">
        <v>200</v>
      </c>
      <c r="C238" s="51" t="s">
        <v>432</v>
      </c>
      <c r="D238" s="50">
        <v>108400</v>
      </c>
      <c r="E238" s="50">
        <v>7540</v>
      </c>
      <c r="F238" s="52">
        <f t="shared" si="10"/>
        <v>100860</v>
      </c>
    </row>
    <row r="239" spans="1:6" ht="12.75">
      <c r="A239" s="47" t="s">
        <v>280</v>
      </c>
      <c r="B239" s="68">
        <v>200</v>
      </c>
      <c r="C239" s="51" t="s">
        <v>284</v>
      </c>
      <c r="D239" s="50">
        <f>D240+D249</f>
        <v>959400</v>
      </c>
      <c r="E239" s="50">
        <f>E240+E249</f>
        <v>542606.8200000001</v>
      </c>
      <c r="F239" s="52">
        <f t="shared" si="10"/>
        <v>416793.17999999993</v>
      </c>
    </row>
    <row r="240" spans="1:6" ht="12.75">
      <c r="A240" s="47" t="s">
        <v>281</v>
      </c>
      <c r="B240" s="68">
        <v>200</v>
      </c>
      <c r="C240" s="51" t="s">
        <v>285</v>
      </c>
      <c r="D240" s="50">
        <f>D241</f>
        <v>159400</v>
      </c>
      <c r="E240" s="50">
        <f>E241</f>
        <v>159200</v>
      </c>
      <c r="F240" s="52">
        <f t="shared" si="10"/>
        <v>200</v>
      </c>
    </row>
    <row r="241" spans="1:6" ht="45">
      <c r="A241" s="120" t="s">
        <v>598</v>
      </c>
      <c r="B241" s="68">
        <v>200</v>
      </c>
      <c r="C241" s="51" t="s">
        <v>286</v>
      </c>
      <c r="D241" s="50">
        <f>D244</f>
        <v>159400</v>
      </c>
      <c r="E241" s="50">
        <f>E244</f>
        <v>159200</v>
      </c>
      <c r="F241" s="52">
        <f t="shared" si="10"/>
        <v>200</v>
      </c>
    </row>
    <row r="242" spans="1:6" ht="22.5">
      <c r="A242" s="47" t="s">
        <v>379</v>
      </c>
      <c r="B242" s="68">
        <v>200</v>
      </c>
      <c r="C242" s="51" t="s">
        <v>395</v>
      </c>
      <c r="D242" s="50">
        <f>D243</f>
        <v>159400</v>
      </c>
      <c r="E242" s="50">
        <f>E243</f>
        <v>159200</v>
      </c>
      <c r="F242" s="52">
        <f t="shared" si="10"/>
        <v>200</v>
      </c>
    </row>
    <row r="243" spans="1:6" ht="22.5">
      <c r="A243" s="47" t="s">
        <v>378</v>
      </c>
      <c r="B243" s="68">
        <v>200</v>
      </c>
      <c r="C243" s="51" t="s">
        <v>394</v>
      </c>
      <c r="D243" s="50">
        <f>D244</f>
        <v>159400</v>
      </c>
      <c r="E243" s="50">
        <f>E244</f>
        <v>159200</v>
      </c>
      <c r="F243" s="52">
        <f t="shared" si="10"/>
        <v>200</v>
      </c>
    </row>
    <row r="244" spans="1:6" ht="22.5">
      <c r="A244" s="47" t="s">
        <v>267</v>
      </c>
      <c r="B244" s="68">
        <v>200</v>
      </c>
      <c r="C244" s="51" t="s">
        <v>287</v>
      </c>
      <c r="D244" s="50">
        <f aca="true" t="shared" si="12" ref="D244:E246">D245</f>
        <v>159400</v>
      </c>
      <c r="E244" s="50">
        <f t="shared" si="12"/>
        <v>159200</v>
      </c>
      <c r="F244" s="52">
        <f t="shared" si="10"/>
        <v>200</v>
      </c>
    </row>
    <row r="245" spans="1:6" ht="12.75">
      <c r="A245" s="47" t="s">
        <v>282</v>
      </c>
      <c r="B245" s="68">
        <v>200</v>
      </c>
      <c r="C245" s="51" t="s">
        <v>288</v>
      </c>
      <c r="D245" s="50">
        <f t="shared" si="12"/>
        <v>159400</v>
      </c>
      <c r="E245" s="50">
        <f t="shared" si="12"/>
        <v>159200</v>
      </c>
      <c r="F245" s="52">
        <f t="shared" si="10"/>
        <v>200</v>
      </c>
    </row>
    <row r="246" spans="1:6" ht="12.75">
      <c r="A246" s="47" t="s">
        <v>84</v>
      </c>
      <c r="B246" s="68">
        <v>200</v>
      </c>
      <c r="C246" s="51" t="s">
        <v>289</v>
      </c>
      <c r="D246" s="50">
        <f t="shared" si="12"/>
        <v>159400</v>
      </c>
      <c r="E246" s="50">
        <f t="shared" si="12"/>
        <v>159200</v>
      </c>
      <c r="F246" s="52">
        <f t="shared" si="10"/>
        <v>200</v>
      </c>
    </row>
    <row r="247" spans="1:6" ht="12.75">
      <c r="A247" s="47" t="s">
        <v>56</v>
      </c>
      <c r="B247" s="68">
        <v>200</v>
      </c>
      <c r="C247" s="51" t="s">
        <v>290</v>
      </c>
      <c r="D247" s="50">
        <v>159400</v>
      </c>
      <c r="E247" s="80">
        <v>159200</v>
      </c>
      <c r="F247" s="52">
        <f t="shared" si="10"/>
        <v>200</v>
      </c>
    </row>
    <row r="248" spans="1:6" ht="22.5">
      <c r="A248" s="118" t="s">
        <v>331</v>
      </c>
      <c r="B248" s="68">
        <v>200</v>
      </c>
      <c r="C248" s="51" t="s">
        <v>332</v>
      </c>
      <c r="D248" s="50">
        <f>D249</f>
        <v>800000</v>
      </c>
      <c r="E248" s="50">
        <f>E249</f>
        <v>383406.82</v>
      </c>
      <c r="F248" s="52">
        <f t="shared" si="10"/>
        <v>416593.18</v>
      </c>
    </row>
    <row r="249" spans="1:6" ht="56.25">
      <c r="A249" s="120" t="s">
        <v>496</v>
      </c>
      <c r="B249" s="117">
        <v>200</v>
      </c>
      <c r="C249" s="51" t="s">
        <v>330</v>
      </c>
      <c r="D249" s="50">
        <f>D250</f>
        <v>800000</v>
      </c>
      <c r="E249" s="50">
        <f>E250</f>
        <v>383406.82</v>
      </c>
      <c r="F249" s="52">
        <f t="shared" si="10"/>
        <v>416593.18</v>
      </c>
    </row>
    <row r="250" spans="1:6" ht="45">
      <c r="A250" s="47" t="s">
        <v>477</v>
      </c>
      <c r="B250" s="68">
        <v>200</v>
      </c>
      <c r="C250" s="51" t="s">
        <v>297</v>
      </c>
      <c r="D250" s="50">
        <f>D253</f>
        <v>800000</v>
      </c>
      <c r="E250" s="50">
        <f>E253</f>
        <v>383406.82</v>
      </c>
      <c r="F250" s="52">
        <f t="shared" si="10"/>
        <v>416593.18</v>
      </c>
    </row>
    <row r="251" spans="1:6" ht="22.5">
      <c r="A251" s="47" t="s">
        <v>379</v>
      </c>
      <c r="B251" s="68">
        <v>200</v>
      </c>
      <c r="C251" s="51" t="s">
        <v>397</v>
      </c>
      <c r="D251" s="50">
        <f>D252</f>
        <v>800000</v>
      </c>
      <c r="E251" s="50">
        <f>E252</f>
        <v>383406.82</v>
      </c>
      <c r="F251" s="52">
        <f t="shared" si="10"/>
        <v>416593.18</v>
      </c>
    </row>
    <row r="252" spans="1:6" ht="22.5">
      <c r="A252" s="47" t="s">
        <v>378</v>
      </c>
      <c r="B252" s="68">
        <v>200</v>
      </c>
      <c r="C252" s="51" t="s">
        <v>396</v>
      </c>
      <c r="D252" s="50">
        <f>D253</f>
        <v>800000</v>
      </c>
      <c r="E252" s="50">
        <f>E253</f>
        <v>383406.82</v>
      </c>
      <c r="F252" s="52">
        <f t="shared" si="10"/>
        <v>416593.18</v>
      </c>
    </row>
    <row r="253" spans="1:6" ht="22.5">
      <c r="A253" s="47" t="s">
        <v>209</v>
      </c>
      <c r="B253" s="68">
        <v>200</v>
      </c>
      <c r="C253" s="51" t="s">
        <v>298</v>
      </c>
      <c r="D253" s="50">
        <f>D255+D259</f>
        <v>800000</v>
      </c>
      <c r="E253" s="50">
        <f>E255+E259</f>
        <v>383406.82</v>
      </c>
      <c r="F253" s="52">
        <f t="shared" si="10"/>
        <v>416593.18</v>
      </c>
    </row>
    <row r="254" spans="1:6" ht="12.75">
      <c r="A254" s="47" t="s">
        <v>282</v>
      </c>
      <c r="B254" s="68">
        <v>200</v>
      </c>
      <c r="C254" s="51" t="s">
        <v>306</v>
      </c>
      <c r="D254" s="50">
        <f>D255</f>
        <v>719100</v>
      </c>
      <c r="E254" s="50">
        <f>E255</f>
        <v>302575.82</v>
      </c>
      <c r="F254" s="52">
        <f t="shared" si="10"/>
        <v>416524.18</v>
      </c>
    </row>
    <row r="255" spans="1:6" ht="12.75">
      <c r="A255" s="71" t="s">
        <v>84</v>
      </c>
      <c r="B255" s="68">
        <v>200</v>
      </c>
      <c r="C255" s="51" t="s">
        <v>299</v>
      </c>
      <c r="D255" s="50">
        <f>D256+D257+D258</f>
        <v>719100</v>
      </c>
      <c r="E255" s="109">
        <f>E256+E257</f>
        <v>302575.82</v>
      </c>
      <c r="F255" s="52">
        <f t="shared" si="10"/>
        <v>416524.18</v>
      </c>
    </row>
    <row r="256" spans="1:6" ht="12.75">
      <c r="A256" s="47" t="s">
        <v>54</v>
      </c>
      <c r="B256" s="68">
        <v>200</v>
      </c>
      <c r="C256" s="51" t="s">
        <v>464</v>
      </c>
      <c r="D256" s="50">
        <v>185000</v>
      </c>
      <c r="E256" s="109">
        <v>99716.6</v>
      </c>
      <c r="F256" s="52">
        <f t="shared" si="10"/>
        <v>85283.4</v>
      </c>
    </row>
    <row r="257" spans="1:6" ht="12.75">
      <c r="A257" s="47" t="s">
        <v>56</v>
      </c>
      <c r="B257" s="68">
        <v>200</v>
      </c>
      <c r="C257" s="51" t="s">
        <v>300</v>
      </c>
      <c r="D257" s="50">
        <v>519100</v>
      </c>
      <c r="E257" s="115">
        <v>202859.22</v>
      </c>
      <c r="F257" s="52">
        <f t="shared" si="10"/>
        <v>316240.78</v>
      </c>
    </row>
    <row r="258" spans="1:6" ht="12.75">
      <c r="A258" s="47" t="s">
        <v>57</v>
      </c>
      <c r="B258" s="68">
        <v>200</v>
      </c>
      <c r="C258" s="51" t="s">
        <v>557</v>
      </c>
      <c r="D258" s="50">
        <v>15000</v>
      </c>
      <c r="E258" s="148" t="s">
        <v>172</v>
      </c>
      <c r="F258" s="52">
        <f>D258</f>
        <v>15000</v>
      </c>
    </row>
    <row r="259" spans="1:6" ht="12.75">
      <c r="A259" s="47" t="s">
        <v>275</v>
      </c>
      <c r="B259" s="68">
        <v>200</v>
      </c>
      <c r="C259" s="51" t="s">
        <v>329</v>
      </c>
      <c r="D259" s="50">
        <v>80900</v>
      </c>
      <c r="E259" s="115">
        <f>E260</f>
        <v>80831</v>
      </c>
      <c r="F259" s="52">
        <f>D259-E259</f>
        <v>69</v>
      </c>
    </row>
    <row r="260" spans="1:6" ht="12.75">
      <c r="A260" s="47" t="s">
        <v>277</v>
      </c>
      <c r="B260" s="68">
        <v>200</v>
      </c>
      <c r="C260" s="51" t="s">
        <v>558</v>
      </c>
      <c r="D260" s="50">
        <v>80900</v>
      </c>
      <c r="E260" s="115">
        <v>80831</v>
      </c>
      <c r="F260" s="52">
        <f>D260-E260</f>
        <v>69</v>
      </c>
    </row>
    <row r="261" spans="1:6" ht="12.75">
      <c r="A261" s="72" t="s">
        <v>21</v>
      </c>
      <c r="B261" s="68">
        <v>200</v>
      </c>
      <c r="C261" s="86" t="s">
        <v>10</v>
      </c>
      <c r="D261" s="89">
        <f>D262+D272</f>
        <v>3264000</v>
      </c>
      <c r="E261" s="89">
        <f>E262+E272</f>
        <v>1987491.9899999998</v>
      </c>
      <c r="F261" s="52">
        <f t="shared" si="10"/>
        <v>1276508.0100000002</v>
      </c>
    </row>
    <row r="262" spans="1:6" ht="12.75">
      <c r="A262" s="47" t="s">
        <v>89</v>
      </c>
      <c r="B262" s="68">
        <v>200</v>
      </c>
      <c r="C262" s="51" t="s">
        <v>9</v>
      </c>
      <c r="D262" s="52">
        <f>D264</f>
        <v>345000</v>
      </c>
      <c r="E262" s="52">
        <f>E263</f>
        <v>22000</v>
      </c>
      <c r="F262" s="52">
        <f t="shared" si="10"/>
        <v>323000</v>
      </c>
    </row>
    <row r="263" spans="1:6" ht="22.5">
      <c r="A263" s="118" t="s">
        <v>291</v>
      </c>
      <c r="B263" s="68">
        <v>200</v>
      </c>
      <c r="C263" s="51" t="s">
        <v>333</v>
      </c>
      <c r="D263" s="52">
        <f>D264</f>
        <v>345000</v>
      </c>
      <c r="E263" s="52">
        <f>E264</f>
        <v>22000</v>
      </c>
      <c r="F263" s="52">
        <f t="shared" si="10"/>
        <v>323000</v>
      </c>
    </row>
    <row r="264" spans="1:6" ht="45">
      <c r="A264" s="122" t="s">
        <v>498</v>
      </c>
      <c r="B264" s="68">
        <v>200</v>
      </c>
      <c r="C264" s="51" t="s">
        <v>495</v>
      </c>
      <c r="D264" s="52">
        <f>D267</f>
        <v>345000</v>
      </c>
      <c r="E264" s="52">
        <f>E267</f>
        <v>22000</v>
      </c>
      <c r="F264" s="52">
        <f t="shared" si="10"/>
        <v>323000</v>
      </c>
    </row>
    <row r="265" spans="1:6" ht="22.5">
      <c r="A265" s="47" t="s">
        <v>379</v>
      </c>
      <c r="B265" s="68">
        <v>200</v>
      </c>
      <c r="C265" s="51" t="s">
        <v>494</v>
      </c>
      <c r="D265" s="52">
        <f>D266</f>
        <v>345000</v>
      </c>
      <c r="E265" s="52">
        <f>E266</f>
        <v>22000</v>
      </c>
      <c r="F265" s="52">
        <f t="shared" si="10"/>
        <v>323000</v>
      </c>
    </row>
    <row r="266" spans="1:6" ht="22.5">
      <c r="A266" s="47" t="s">
        <v>378</v>
      </c>
      <c r="B266" s="68">
        <v>200</v>
      </c>
      <c r="C266" s="51" t="s">
        <v>493</v>
      </c>
      <c r="D266" s="52">
        <f>D267</f>
        <v>345000</v>
      </c>
      <c r="E266" s="52">
        <f>E267</f>
        <v>22000</v>
      </c>
      <c r="F266" s="52">
        <f t="shared" si="10"/>
        <v>323000</v>
      </c>
    </row>
    <row r="267" spans="1:6" ht="22.5">
      <c r="A267" s="47" t="s">
        <v>264</v>
      </c>
      <c r="B267" s="68">
        <v>200</v>
      </c>
      <c r="C267" s="51" t="s">
        <v>492</v>
      </c>
      <c r="D267" s="52">
        <f>D269</f>
        <v>345000</v>
      </c>
      <c r="E267" s="52">
        <f>E269</f>
        <v>22000</v>
      </c>
      <c r="F267" s="52">
        <f t="shared" si="10"/>
        <v>323000</v>
      </c>
    </row>
    <row r="268" spans="1:6" ht="12.75">
      <c r="A268" s="47" t="s">
        <v>282</v>
      </c>
      <c r="B268" s="68">
        <v>200</v>
      </c>
      <c r="C268" s="51" t="s">
        <v>491</v>
      </c>
      <c r="D268" s="17">
        <f>D269</f>
        <v>345000</v>
      </c>
      <c r="E268" s="17">
        <f>E269</f>
        <v>22000</v>
      </c>
      <c r="F268" s="52">
        <f t="shared" si="10"/>
        <v>323000</v>
      </c>
    </row>
    <row r="269" spans="1:6" ht="12.75">
      <c r="A269" s="71" t="s">
        <v>84</v>
      </c>
      <c r="B269" s="68">
        <v>200</v>
      </c>
      <c r="C269" s="51" t="s">
        <v>490</v>
      </c>
      <c r="D269" s="17">
        <f>D270+D271</f>
        <v>345000</v>
      </c>
      <c r="E269" s="17">
        <f>E271</f>
        <v>22000</v>
      </c>
      <c r="F269" s="52">
        <f>D269</f>
        <v>345000</v>
      </c>
    </row>
    <row r="270" spans="1:6" ht="12.75">
      <c r="A270" s="71" t="s">
        <v>56</v>
      </c>
      <c r="B270" s="68">
        <v>200</v>
      </c>
      <c r="C270" s="51" t="s">
        <v>450</v>
      </c>
      <c r="D270" s="17">
        <v>273000</v>
      </c>
      <c r="E270" s="94" t="s">
        <v>172</v>
      </c>
      <c r="F270" s="52">
        <f>-D270</f>
        <v>-273000</v>
      </c>
    </row>
    <row r="271" spans="1:6" ht="12.75">
      <c r="A271" s="133" t="s">
        <v>307</v>
      </c>
      <c r="B271" s="68">
        <v>200</v>
      </c>
      <c r="C271" s="51" t="s">
        <v>449</v>
      </c>
      <c r="D271" s="17">
        <v>72000</v>
      </c>
      <c r="E271" s="17">
        <v>22000</v>
      </c>
      <c r="F271" s="52">
        <f t="shared" si="10"/>
        <v>50000</v>
      </c>
    </row>
    <row r="272" spans="1:6" ht="12.75">
      <c r="A272" s="73" t="s">
        <v>359</v>
      </c>
      <c r="B272" s="68">
        <v>200</v>
      </c>
      <c r="C272" s="88" t="s">
        <v>171</v>
      </c>
      <c r="D272" s="85">
        <f>D273</f>
        <v>2919000</v>
      </c>
      <c r="E272" s="85">
        <f>E273</f>
        <v>1965491.9899999998</v>
      </c>
      <c r="F272" s="52">
        <f t="shared" si="10"/>
        <v>953508.0100000002</v>
      </c>
    </row>
    <row r="273" spans="1:6" ht="22.5">
      <c r="A273" s="118" t="s">
        <v>291</v>
      </c>
      <c r="B273" s="68">
        <v>200</v>
      </c>
      <c r="C273" s="51" t="s">
        <v>292</v>
      </c>
      <c r="D273" s="17">
        <f>D274</f>
        <v>2919000</v>
      </c>
      <c r="E273" s="17">
        <f>E274</f>
        <v>1965491.9899999998</v>
      </c>
      <c r="F273" s="52">
        <f t="shared" si="10"/>
        <v>953508.0100000002</v>
      </c>
    </row>
    <row r="274" spans="1:6" ht="56.25">
      <c r="A274" s="120" t="s">
        <v>496</v>
      </c>
      <c r="B274" s="68">
        <v>200</v>
      </c>
      <c r="C274" s="51" t="s">
        <v>293</v>
      </c>
      <c r="D274" s="17">
        <f>D275+D284</f>
        <v>2919000</v>
      </c>
      <c r="E274" s="17">
        <f>E275+E284</f>
        <v>1965491.9899999998</v>
      </c>
      <c r="F274" s="52">
        <f t="shared" si="10"/>
        <v>953508.0100000002</v>
      </c>
    </row>
    <row r="275" spans="1:6" ht="12.75">
      <c r="A275" s="120" t="s">
        <v>478</v>
      </c>
      <c r="B275" s="68">
        <v>200</v>
      </c>
      <c r="C275" s="51" t="s">
        <v>255</v>
      </c>
      <c r="D275" s="17">
        <f>D278</f>
        <v>1051900</v>
      </c>
      <c r="E275" s="17">
        <f>E278</f>
        <v>906520.46</v>
      </c>
      <c r="F275" s="52">
        <f t="shared" si="10"/>
        <v>145379.54000000004</v>
      </c>
    </row>
    <row r="276" spans="1:6" ht="22.5">
      <c r="A276" s="47" t="s">
        <v>379</v>
      </c>
      <c r="B276" s="68">
        <v>200</v>
      </c>
      <c r="C276" s="51" t="s">
        <v>399</v>
      </c>
      <c r="D276" s="17">
        <f>D277</f>
        <v>1051900</v>
      </c>
      <c r="E276" s="17">
        <f>E277</f>
        <v>906520.46</v>
      </c>
      <c r="F276" s="52">
        <f t="shared" si="10"/>
        <v>145379.54000000004</v>
      </c>
    </row>
    <row r="277" spans="1:6" ht="22.5">
      <c r="A277" s="47" t="s">
        <v>378</v>
      </c>
      <c r="B277" s="68">
        <v>200</v>
      </c>
      <c r="C277" s="51" t="s">
        <v>398</v>
      </c>
      <c r="D277" s="17">
        <f>D278</f>
        <v>1051900</v>
      </c>
      <c r="E277" s="17">
        <f>E278</f>
        <v>906520.46</v>
      </c>
      <c r="F277" s="52">
        <f t="shared" si="10"/>
        <v>145379.54000000004</v>
      </c>
    </row>
    <row r="278" spans="1:6" ht="22.5">
      <c r="A278" s="47" t="s">
        <v>209</v>
      </c>
      <c r="B278" s="68">
        <v>200</v>
      </c>
      <c r="C278" s="51" t="s">
        <v>256</v>
      </c>
      <c r="D278" s="17">
        <f>D280</f>
        <v>1051900</v>
      </c>
      <c r="E278" s="17">
        <f>E280</f>
        <v>906520.46</v>
      </c>
      <c r="F278" s="52">
        <f t="shared" si="10"/>
        <v>145379.54000000004</v>
      </c>
    </row>
    <row r="279" spans="1:6" ht="12.75">
      <c r="A279" s="47" t="s">
        <v>282</v>
      </c>
      <c r="B279" s="68">
        <v>200</v>
      </c>
      <c r="C279" s="51" t="s">
        <v>308</v>
      </c>
      <c r="D279" s="17">
        <f>D280</f>
        <v>1051900</v>
      </c>
      <c r="E279" s="17">
        <f>E280</f>
        <v>906520.46</v>
      </c>
      <c r="F279" s="52">
        <f t="shared" si="10"/>
        <v>145379.54000000004</v>
      </c>
    </row>
    <row r="280" spans="1:6" ht="12.75">
      <c r="A280" s="71" t="s">
        <v>84</v>
      </c>
      <c r="B280" s="68">
        <v>200</v>
      </c>
      <c r="C280" s="51" t="s">
        <v>220</v>
      </c>
      <c r="D280" s="17">
        <f>D281+D282</f>
        <v>1051900</v>
      </c>
      <c r="E280" s="17">
        <f>E281+E282</f>
        <v>906520.46</v>
      </c>
      <c r="F280" s="52">
        <f t="shared" si="10"/>
        <v>145379.54000000004</v>
      </c>
    </row>
    <row r="281" spans="1:6" ht="12.75">
      <c r="A281" s="47" t="s">
        <v>55</v>
      </c>
      <c r="B281" s="68">
        <v>200</v>
      </c>
      <c r="C281" s="51" t="s">
        <v>219</v>
      </c>
      <c r="D281" s="17">
        <v>631900</v>
      </c>
      <c r="E281" s="17">
        <v>592209.45</v>
      </c>
      <c r="F281" s="52">
        <f t="shared" si="10"/>
        <v>39690.55000000005</v>
      </c>
    </row>
    <row r="282" spans="1:6" ht="12.75">
      <c r="A282" s="47" t="s">
        <v>56</v>
      </c>
      <c r="B282" s="68">
        <v>200</v>
      </c>
      <c r="C282" s="51" t="s">
        <v>257</v>
      </c>
      <c r="D282" s="22">
        <v>420000</v>
      </c>
      <c r="E282" s="22">
        <v>314311.01</v>
      </c>
      <c r="F282" s="52">
        <f t="shared" si="10"/>
        <v>105688.98999999999</v>
      </c>
    </row>
    <row r="283" spans="1:6" ht="12.75" hidden="1">
      <c r="A283" s="47" t="s">
        <v>57</v>
      </c>
      <c r="B283" s="68">
        <v>200</v>
      </c>
      <c r="C283" s="51" t="s">
        <v>370</v>
      </c>
      <c r="D283" s="149" t="s">
        <v>172</v>
      </c>
      <c r="E283" s="149" t="s">
        <v>172</v>
      </c>
      <c r="F283" s="51" t="s">
        <v>172</v>
      </c>
    </row>
    <row r="284" spans="1:6" ht="22.5">
      <c r="A284" s="120" t="s">
        <v>479</v>
      </c>
      <c r="B284" s="68">
        <v>200</v>
      </c>
      <c r="C284" s="51" t="s">
        <v>6</v>
      </c>
      <c r="D284" s="22">
        <f>D287</f>
        <v>1867100</v>
      </c>
      <c r="E284" s="22">
        <f>E287</f>
        <v>1058971.5299999998</v>
      </c>
      <c r="F284" s="52">
        <f t="shared" si="10"/>
        <v>808128.4700000002</v>
      </c>
    </row>
    <row r="285" spans="1:6" ht="22.5">
      <c r="A285" s="47" t="s">
        <v>379</v>
      </c>
      <c r="B285" s="68">
        <v>200</v>
      </c>
      <c r="C285" s="51" t="s">
        <v>401</v>
      </c>
      <c r="D285" s="22">
        <f>D286</f>
        <v>1867100</v>
      </c>
      <c r="E285" s="22">
        <f>E286</f>
        <v>1058971.5299999998</v>
      </c>
      <c r="F285" s="52">
        <f t="shared" si="10"/>
        <v>808128.4700000002</v>
      </c>
    </row>
    <row r="286" spans="1:6" ht="22.5">
      <c r="A286" s="47" t="s">
        <v>378</v>
      </c>
      <c r="B286" s="68">
        <v>200</v>
      </c>
      <c r="C286" s="51" t="s">
        <v>400</v>
      </c>
      <c r="D286" s="22">
        <f>D287</f>
        <v>1867100</v>
      </c>
      <c r="E286" s="22">
        <f>E287</f>
        <v>1058971.5299999998</v>
      </c>
      <c r="F286" s="52">
        <f t="shared" si="10"/>
        <v>808128.4700000002</v>
      </c>
    </row>
    <row r="287" spans="1:6" ht="22.5">
      <c r="A287" s="47" t="s">
        <v>209</v>
      </c>
      <c r="B287" s="68">
        <v>200</v>
      </c>
      <c r="C287" s="51" t="s">
        <v>258</v>
      </c>
      <c r="D287" s="22">
        <f>D289+D292</f>
        <v>1867100</v>
      </c>
      <c r="E287" s="22">
        <f>E289+E292</f>
        <v>1058971.5299999998</v>
      </c>
      <c r="F287" s="52">
        <f t="shared" si="10"/>
        <v>808128.4700000002</v>
      </c>
    </row>
    <row r="288" spans="1:6" ht="12.75">
      <c r="A288" s="47" t="s">
        <v>282</v>
      </c>
      <c r="B288" s="68">
        <v>200</v>
      </c>
      <c r="C288" s="51" t="s">
        <v>309</v>
      </c>
      <c r="D288" s="22">
        <f>D289</f>
        <v>1468100</v>
      </c>
      <c r="E288" s="22">
        <f>E289</f>
        <v>776471.5299999999</v>
      </c>
      <c r="F288" s="52">
        <f t="shared" si="10"/>
        <v>691628.4700000001</v>
      </c>
    </row>
    <row r="289" spans="1:6" ht="12.75">
      <c r="A289" s="71" t="s">
        <v>84</v>
      </c>
      <c r="B289" s="68">
        <v>200</v>
      </c>
      <c r="C289" s="51" t="s">
        <v>259</v>
      </c>
      <c r="D289" s="22">
        <f>D290+D291</f>
        <v>1468100</v>
      </c>
      <c r="E289" s="22">
        <f>E290+E291</f>
        <v>776471.5299999999</v>
      </c>
      <c r="F289" s="52">
        <f t="shared" si="10"/>
        <v>691628.4700000001</v>
      </c>
    </row>
    <row r="290" spans="1:6" ht="12.75">
      <c r="A290" s="47" t="s">
        <v>56</v>
      </c>
      <c r="B290" s="68">
        <v>200</v>
      </c>
      <c r="C290" s="51" t="s">
        <v>218</v>
      </c>
      <c r="D290" s="22">
        <v>1182500</v>
      </c>
      <c r="E290" s="22">
        <v>671775.83</v>
      </c>
      <c r="F290" s="52">
        <f t="shared" si="10"/>
        <v>510724.17000000004</v>
      </c>
    </row>
    <row r="291" spans="1:6" ht="12.75">
      <c r="A291" s="47" t="s">
        <v>57</v>
      </c>
      <c r="B291" s="68">
        <v>200</v>
      </c>
      <c r="C291" s="51" t="s">
        <v>465</v>
      </c>
      <c r="D291" s="22">
        <v>285600</v>
      </c>
      <c r="E291" s="114">
        <v>104695.7</v>
      </c>
      <c r="F291" s="52">
        <f>D291-E291</f>
        <v>180904.3</v>
      </c>
    </row>
    <row r="292" spans="1:6" ht="12.75">
      <c r="A292" s="47" t="s">
        <v>275</v>
      </c>
      <c r="B292" s="68">
        <v>200</v>
      </c>
      <c r="C292" s="51" t="s">
        <v>334</v>
      </c>
      <c r="D292" s="22">
        <f>D293</f>
        <v>399000</v>
      </c>
      <c r="E292" s="114">
        <f>E293</f>
        <v>282500</v>
      </c>
      <c r="F292" s="52">
        <f t="shared" si="10"/>
        <v>116500</v>
      </c>
    </row>
    <row r="293" spans="1:6" ht="12.75">
      <c r="A293" s="47" t="s">
        <v>277</v>
      </c>
      <c r="B293" s="68">
        <v>200</v>
      </c>
      <c r="C293" s="51" t="s">
        <v>520</v>
      </c>
      <c r="D293" s="22">
        <v>399000</v>
      </c>
      <c r="E293" s="22">
        <v>282500</v>
      </c>
      <c r="F293" s="52">
        <f t="shared" si="10"/>
        <v>116500</v>
      </c>
    </row>
    <row r="294" spans="1:6" ht="12.75">
      <c r="A294" s="121" t="s">
        <v>217</v>
      </c>
      <c r="B294" s="68">
        <v>200</v>
      </c>
      <c r="C294" s="86" t="s">
        <v>7</v>
      </c>
      <c r="D294" s="87">
        <f>D295</f>
        <v>2881700</v>
      </c>
      <c r="E294" s="87">
        <f>E295</f>
        <v>2269132.3</v>
      </c>
      <c r="F294" s="52">
        <f>D294-E294</f>
        <v>612567.7000000002</v>
      </c>
    </row>
    <row r="295" spans="1:6" ht="12.75">
      <c r="A295" s="47" t="s">
        <v>90</v>
      </c>
      <c r="B295" s="68">
        <v>200</v>
      </c>
      <c r="C295" s="51" t="s">
        <v>8</v>
      </c>
      <c r="D295" s="17">
        <f>D314+D321+D296+D304</f>
        <v>2881700</v>
      </c>
      <c r="E295" s="17">
        <f>E314+E321+E296+E304</f>
        <v>2269132.3</v>
      </c>
      <c r="F295" s="52">
        <f>D295-E295</f>
        <v>612567.7000000002</v>
      </c>
    </row>
    <row r="296" spans="1:6" ht="22.5">
      <c r="A296" s="47" t="s">
        <v>594</v>
      </c>
      <c r="B296" s="68">
        <v>200</v>
      </c>
      <c r="C296" s="51" t="s">
        <v>593</v>
      </c>
      <c r="D296" s="17">
        <v>6000</v>
      </c>
      <c r="E296" s="17">
        <v>6000</v>
      </c>
      <c r="F296" s="51" t="s">
        <v>172</v>
      </c>
    </row>
    <row r="297" spans="1:6" ht="56.25">
      <c r="A297" s="47" t="s">
        <v>592</v>
      </c>
      <c r="B297" s="68">
        <v>200</v>
      </c>
      <c r="C297" s="51" t="s">
        <v>586</v>
      </c>
      <c r="D297" s="17">
        <v>6000</v>
      </c>
      <c r="E297" s="17">
        <v>6000</v>
      </c>
      <c r="F297" s="51" t="s">
        <v>172</v>
      </c>
    </row>
    <row r="298" spans="1:6" ht="45">
      <c r="A298" s="47" t="s">
        <v>369</v>
      </c>
      <c r="B298" s="68">
        <v>200</v>
      </c>
      <c r="C298" s="119" t="s">
        <v>606</v>
      </c>
      <c r="D298" s="17">
        <v>6000</v>
      </c>
      <c r="E298" s="17">
        <v>6000</v>
      </c>
      <c r="F298" s="51" t="s">
        <v>172</v>
      </c>
    </row>
    <row r="299" spans="1:6" ht="12.75">
      <c r="A299" s="47" t="s">
        <v>410</v>
      </c>
      <c r="B299" s="68">
        <v>200</v>
      </c>
      <c r="C299" s="119" t="s">
        <v>605</v>
      </c>
      <c r="D299" s="17">
        <v>6000</v>
      </c>
      <c r="E299" s="17">
        <v>6000</v>
      </c>
      <c r="F299" s="51" t="s">
        <v>172</v>
      </c>
    </row>
    <row r="300" spans="1:6" ht="22.5">
      <c r="A300" s="47" t="s">
        <v>591</v>
      </c>
      <c r="B300" s="68">
        <v>200</v>
      </c>
      <c r="C300" s="51" t="s">
        <v>590</v>
      </c>
      <c r="D300" s="17">
        <v>6000</v>
      </c>
      <c r="E300" s="17">
        <v>6000</v>
      </c>
      <c r="F300" s="51" t="s">
        <v>172</v>
      </c>
    </row>
    <row r="301" spans="1:6" ht="12.75">
      <c r="A301" s="47" t="s">
        <v>282</v>
      </c>
      <c r="B301" s="68">
        <v>200</v>
      </c>
      <c r="C301" s="51" t="s">
        <v>589</v>
      </c>
      <c r="D301" s="17">
        <v>6000</v>
      </c>
      <c r="E301" s="17">
        <v>6000</v>
      </c>
      <c r="F301" s="51" t="s">
        <v>172</v>
      </c>
    </row>
    <row r="302" spans="1:6" ht="12.75">
      <c r="A302" s="47" t="s">
        <v>579</v>
      </c>
      <c r="B302" s="68">
        <v>200</v>
      </c>
      <c r="C302" s="51" t="s">
        <v>588</v>
      </c>
      <c r="D302" s="17">
        <v>6000</v>
      </c>
      <c r="E302" s="17">
        <v>6000</v>
      </c>
      <c r="F302" s="51" t="s">
        <v>172</v>
      </c>
    </row>
    <row r="303" spans="1:6" ht="33.75">
      <c r="A303" s="47" t="s">
        <v>215</v>
      </c>
      <c r="B303" s="68">
        <v>200</v>
      </c>
      <c r="C303" s="51" t="s">
        <v>587</v>
      </c>
      <c r="D303" s="17">
        <v>6000</v>
      </c>
      <c r="E303" s="17">
        <v>6000</v>
      </c>
      <c r="F303" s="51" t="s">
        <v>172</v>
      </c>
    </row>
    <row r="304" spans="1:6" ht="12.75">
      <c r="A304" s="47" t="s">
        <v>281</v>
      </c>
      <c r="B304" s="68">
        <v>200</v>
      </c>
      <c r="C304" s="51" t="s">
        <v>585</v>
      </c>
      <c r="D304" s="17">
        <v>183900</v>
      </c>
      <c r="E304" s="17">
        <v>183900</v>
      </c>
      <c r="F304" s="51" t="s">
        <v>172</v>
      </c>
    </row>
    <row r="305" spans="1:6" ht="24.75" customHeight="1">
      <c r="A305" s="47" t="s">
        <v>584</v>
      </c>
      <c r="B305" s="68">
        <v>200</v>
      </c>
      <c r="C305" s="51" t="s">
        <v>583</v>
      </c>
      <c r="D305" s="17">
        <v>183900</v>
      </c>
      <c r="E305" s="17">
        <v>183900</v>
      </c>
      <c r="F305" s="51" t="s">
        <v>172</v>
      </c>
    </row>
    <row r="306" spans="1:6" ht="45">
      <c r="A306" s="47" t="s">
        <v>369</v>
      </c>
      <c r="B306" s="117">
        <v>200</v>
      </c>
      <c r="C306" s="119" t="s">
        <v>607</v>
      </c>
      <c r="D306" s="17">
        <v>183900</v>
      </c>
      <c r="E306" s="17">
        <v>183900</v>
      </c>
      <c r="F306" s="51" t="s">
        <v>172</v>
      </c>
    </row>
    <row r="307" spans="1:6" ht="12.75">
      <c r="A307" s="47" t="s">
        <v>410</v>
      </c>
      <c r="B307" s="117">
        <v>200</v>
      </c>
      <c r="C307" s="119" t="s">
        <v>614</v>
      </c>
      <c r="D307" s="17">
        <v>183900</v>
      </c>
      <c r="E307" s="17">
        <v>183900</v>
      </c>
      <c r="F307" s="51" t="s">
        <v>172</v>
      </c>
    </row>
    <row r="308" spans="1:6" ht="56.25">
      <c r="A308" s="47" t="s">
        <v>582</v>
      </c>
      <c r="B308" s="68">
        <v>200</v>
      </c>
      <c r="C308" s="51" t="s">
        <v>581</v>
      </c>
      <c r="D308" s="17">
        <v>183900</v>
      </c>
      <c r="E308" s="17">
        <v>183900</v>
      </c>
      <c r="F308" s="51" t="s">
        <v>172</v>
      </c>
    </row>
    <row r="309" spans="1:6" ht="12.75">
      <c r="A309" s="47" t="s">
        <v>282</v>
      </c>
      <c r="B309" s="68">
        <v>200</v>
      </c>
      <c r="C309" s="51" t="s">
        <v>580</v>
      </c>
      <c r="D309" s="17">
        <v>183900</v>
      </c>
      <c r="E309" s="17">
        <v>183900</v>
      </c>
      <c r="F309" s="51" t="s">
        <v>172</v>
      </c>
    </row>
    <row r="310" spans="1:6" ht="12.75">
      <c r="A310" s="47" t="s">
        <v>579</v>
      </c>
      <c r="B310" s="68">
        <v>200</v>
      </c>
      <c r="C310" s="51" t="s">
        <v>578</v>
      </c>
      <c r="D310" s="17">
        <v>183900</v>
      </c>
      <c r="E310" s="17">
        <v>183900</v>
      </c>
      <c r="F310" s="51" t="s">
        <v>172</v>
      </c>
    </row>
    <row r="311" spans="1:6" ht="33.75">
      <c r="A311" s="47" t="s">
        <v>215</v>
      </c>
      <c r="B311" s="68">
        <v>200</v>
      </c>
      <c r="C311" s="51" t="s">
        <v>577</v>
      </c>
      <c r="D311" s="17">
        <v>183900</v>
      </c>
      <c r="E311" s="17">
        <v>183900</v>
      </c>
      <c r="F311" s="51" t="s">
        <v>172</v>
      </c>
    </row>
    <row r="312" spans="1:6" ht="22.5">
      <c r="A312" s="47" t="s">
        <v>291</v>
      </c>
      <c r="B312" s="68">
        <v>200</v>
      </c>
      <c r="C312" s="51" t="s">
        <v>336</v>
      </c>
      <c r="D312" s="17">
        <f>D313</f>
        <v>2691800</v>
      </c>
      <c r="E312" s="17">
        <f>E313</f>
        <v>2079232.3</v>
      </c>
      <c r="F312" s="52">
        <f aca="true" t="shared" si="13" ref="F312:F328">D312-E312</f>
        <v>612567.7</v>
      </c>
    </row>
    <row r="313" spans="1:6" ht="56.25">
      <c r="A313" s="120" t="s">
        <v>500</v>
      </c>
      <c r="B313" s="68">
        <v>200</v>
      </c>
      <c r="C313" s="51" t="s">
        <v>335</v>
      </c>
      <c r="D313" s="17">
        <f>D314+D321</f>
        <v>2691800</v>
      </c>
      <c r="E313" s="17">
        <f>E314+E321</f>
        <v>2079232.3</v>
      </c>
      <c r="F313" s="52">
        <f t="shared" si="13"/>
        <v>612567.7</v>
      </c>
    </row>
    <row r="314" spans="1:6" ht="45">
      <c r="A314" s="120" t="s">
        <v>480</v>
      </c>
      <c r="B314" s="68">
        <v>200</v>
      </c>
      <c r="C314" s="51" t="s">
        <v>254</v>
      </c>
      <c r="D314" s="17">
        <f>D317</f>
        <v>1946800</v>
      </c>
      <c r="E314" s="17">
        <f>E317</f>
        <v>1473379.31</v>
      </c>
      <c r="F314" s="52">
        <f t="shared" si="13"/>
        <v>473420.68999999994</v>
      </c>
    </row>
    <row r="315" spans="1:6" ht="45">
      <c r="A315" s="47" t="s">
        <v>369</v>
      </c>
      <c r="B315" s="68">
        <v>200</v>
      </c>
      <c r="C315" s="51" t="s">
        <v>403</v>
      </c>
      <c r="D315" s="17">
        <f>D316</f>
        <v>1946800</v>
      </c>
      <c r="E315" s="17">
        <f>E316</f>
        <v>1473379.31</v>
      </c>
      <c r="F315" s="52">
        <f t="shared" si="13"/>
        <v>473420.68999999994</v>
      </c>
    </row>
    <row r="316" spans="1:6" ht="12.75">
      <c r="A316" s="47" t="s">
        <v>410</v>
      </c>
      <c r="B316" s="68">
        <v>200</v>
      </c>
      <c r="C316" s="51" t="s">
        <v>402</v>
      </c>
      <c r="D316" s="17">
        <f>D317</f>
        <v>1946800</v>
      </c>
      <c r="E316" s="17">
        <f>E317</f>
        <v>1473379.31</v>
      </c>
      <c r="F316" s="52">
        <f t="shared" si="13"/>
        <v>473420.68999999994</v>
      </c>
    </row>
    <row r="317" spans="1:6" ht="56.25">
      <c r="A317" s="47" t="s">
        <v>249</v>
      </c>
      <c r="B317" s="68">
        <v>200</v>
      </c>
      <c r="C317" s="51" t="s">
        <v>253</v>
      </c>
      <c r="D317" s="17">
        <f>D320</f>
        <v>1946800</v>
      </c>
      <c r="E317" s="17">
        <f>E320</f>
        <v>1473379.31</v>
      </c>
      <c r="F317" s="52">
        <f t="shared" si="13"/>
        <v>473420.68999999994</v>
      </c>
    </row>
    <row r="318" spans="1:6" ht="12.75">
      <c r="A318" s="47" t="s">
        <v>310</v>
      </c>
      <c r="B318" s="68">
        <v>200</v>
      </c>
      <c r="C318" s="51" t="s">
        <v>311</v>
      </c>
      <c r="D318" s="17">
        <f>D319</f>
        <v>1946800</v>
      </c>
      <c r="E318" s="17">
        <f>E319</f>
        <v>1473379.31</v>
      </c>
      <c r="F318" s="52">
        <f t="shared" si="13"/>
        <v>473420.68999999994</v>
      </c>
    </row>
    <row r="319" spans="1:6" ht="12.75">
      <c r="A319" s="47" t="s">
        <v>247</v>
      </c>
      <c r="B319" s="68">
        <v>200</v>
      </c>
      <c r="C319" s="51" t="s">
        <v>252</v>
      </c>
      <c r="D319" s="17">
        <f>D320</f>
        <v>1946800</v>
      </c>
      <c r="E319" s="17">
        <f>E320</f>
        <v>1473379.31</v>
      </c>
      <c r="F319" s="52">
        <f t="shared" si="13"/>
        <v>473420.68999999994</v>
      </c>
    </row>
    <row r="320" spans="1:6" ht="33.75">
      <c r="A320" s="47" t="s">
        <v>215</v>
      </c>
      <c r="B320" s="68">
        <v>200</v>
      </c>
      <c r="C320" s="51" t="s">
        <v>216</v>
      </c>
      <c r="D320" s="17">
        <v>1946800</v>
      </c>
      <c r="E320" s="17">
        <v>1473379.31</v>
      </c>
      <c r="F320" s="52">
        <f t="shared" si="13"/>
        <v>473420.68999999994</v>
      </c>
    </row>
    <row r="321" spans="1:6" ht="45">
      <c r="A321" s="120" t="s">
        <v>481</v>
      </c>
      <c r="B321" s="68">
        <v>200</v>
      </c>
      <c r="C321" s="51" t="s">
        <v>251</v>
      </c>
      <c r="D321" s="17">
        <f>D324</f>
        <v>745000</v>
      </c>
      <c r="E321" s="17">
        <v>605852.99</v>
      </c>
      <c r="F321" s="52">
        <f t="shared" si="13"/>
        <v>139147.01</v>
      </c>
    </row>
    <row r="322" spans="1:6" ht="45">
      <c r="A322" s="47" t="s">
        <v>369</v>
      </c>
      <c r="B322" s="68">
        <v>200</v>
      </c>
      <c r="C322" s="51" t="s">
        <v>409</v>
      </c>
      <c r="D322" s="17">
        <f>D323</f>
        <v>745000</v>
      </c>
      <c r="E322" s="17">
        <f>E323</f>
        <v>605852.99</v>
      </c>
      <c r="F322" s="52">
        <f t="shared" si="13"/>
        <v>139147.01</v>
      </c>
    </row>
    <row r="323" spans="1:6" ht="12.75">
      <c r="A323" s="47" t="s">
        <v>407</v>
      </c>
      <c r="B323" s="68">
        <v>200</v>
      </c>
      <c r="C323" s="51" t="s">
        <v>408</v>
      </c>
      <c r="D323" s="17">
        <f>D324</f>
        <v>745000</v>
      </c>
      <c r="E323" s="17">
        <f>E324</f>
        <v>605852.99</v>
      </c>
      <c r="F323" s="52">
        <f t="shared" si="13"/>
        <v>139147.01</v>
      </c>
    </row>
    <row r="324" spans="1:6" ht="56.25">
      <c r="A324" s="47" t="s">
        <v>249</v>
      </c>
      <c r="B324" s="68">
        <v>200</v>
      </c>
      <c r="C324" s="51" t="s">
        <v>250</v>
      </c>
      <c r="D324" s="17">
        <f>D326</f>
        <v>745000</v>
      </c>
      <c r="E324" s="17">
        <f>E326</f>
        <v>605852.99</v>
      </c>
      <c r="F324" s="52">
        <f t="shared" si="13"/>
        <v>139147.01</v>
      </c>
    </row>
    <row r="325" spans="1:6" ht="12.75">
      <c r="A325" s="47" t="s">
        <v>282</v>
      </c>
      <c r="B325" s="68">
        <v>200</v>
      </c>
      <c r="C325" s="51" t="s">
        <v>312</v>
      </c>
      <c r="D325" s="17">
        <f>D326</f>
        <v>745000</v>
      </c>
      <c r="E325" s="17">
        <f>E326</f>
        <v>605852.99</v>
      </c>
      <c r="F325" s="52">
        <f t="shared" si="13"/>
        <v>139147.01</v>
      </c>
    </row>
    <row r="326" spans="1:6" ht="12.75">
      <c r="A326" s="47" t="s">
        <v>247</v>
      </c>
      <c r="B326" s="68">
        <v>200</v>
      </c>
      <c r="C326" s="51" t="s">
        <v>248</v>
      </c>
      <c r="D326" s="17">
        <f>D327</f>
        <v>745000</v>
      </c>
      <c r="E326" s="17">
        <f>E327</f>
        <v>605852.99</v>
      </c>
      <c r="F326" s="52">
        <f t="shared" si="13"/>
        <v>139147.01</v>
      </c>
    </row>
    <row r="327" spans="1:6" ht="33.75">
      <c r="A327" s="118" t="s">
        <v>215</v>
      </c>
      <c r="B327" s="68">
        <v>200</v>
      </c>
      <c r="C327" s="51" t="s">
        <v>214</v>
      </c>
      <c r="D327" s="17">
        <v>745000</v>
      </c>
      <c r="E327" s="17">
        <v>605852.99</v>
      </c>
      <c r="F327" s="52">
        <f t="shared" si="13"/>
        <v>139147.01</v>
      </c>
    </row>
    <row r="328" spans="1:6" ht="12.75">
      <c r="A328" s="120" t="s">
        <v>353</v>
      </c>
      <c r="B328" s="68">
        <v>200</v>
      </c>
      <c r="C328" s="84" t="s">
        <v>365</v>
      </c>
      <c r="D328" s="85">
        <f>D329+D350</f>
        <v>577800</v>
      </c>
      <c r="E328" s="85">
        <f>E329+E350</f>
        <v>256321.86</v>
      </c>
      <c r="F328" s="52">
        <f t="shared" si="13"/>
        <v>321478.14</v>
      </c>
    </row>
    <row r="329" spans="1:6" ht="12.75">
      <c r="A329" s="134" t="s">
        <v>354</v>
      </c>
      <c r="B329" s="68">
        <v>200</v>
      </c>
      <c r="C329" s="83" t="s">
        <v>448</v>
      </c>
      <c r="D329" s="17">
        <f>D330+D338</f>
        <v>384000</v>
      </c>
      <c r="E329" s="17">
        <f>E330+E338</f>
        <v>71100</v>
      </c>
      <c r="F329" s="51" t="s">
        <v>172</v>
      </c>
    </row>
    <row r="330" spans="1:6" ht="12.75">
      <c r="A330" s="127" t="s">
        <v>85</v>
      </c>
      <c r="B330" s="68">
        <v>200</v>
      </c>
      <c r="C330" s="83" t="s">
        <v>535</v>
      </c>
      <c r="D330" s="17">
        <f>D331</f>
        <v>45000</v>
      </c>
      <c r="E330" s="17">
        <f>E331</f>
        <v>45000</v>
      </c>
      <c r="F330" s="51" t="s">
        <v>172</v>
      </c>
    </row>
    <row r="331" spans="1:6" ht="12.75">
      <c r="A331" s="128" t="s">
        <v>86</v>
      </c>
      <c r="B331" s="68">
        <v>200</v>
      </c>
      <c r="C331" s="83" t="s">
        <v>534</v>
      </c>
      <c r="D331" s="17">
        <f>D332</f>
        <v>45000</v>
      </c>
      <c r="E331" s="17">
        <f>E332</f>
        <v>45000</v>
      </c>
      <c r="F331" s="51" t="s">
        <v>172</v>
      </c>
    </row>
    <row r="332" spans="1:6" ht="12.75">
      <c r="A332" s="127" t="s">
        <v>383</v>
      </c>
      <c r="B332" s="68">
        <v>200</v>
      </c>
      <c r="C332" s="83" t="s">
        <v>529</v>
      </c>
      <c r="D332" s="17">
        <f aca="true" t="shared" si="14" ref="D332:E336">D333</f>
        <v>45000</v>
      </c>
      <c r="E332" s="17">
        <f t="shared" si="14"/>
        <v>45000</v>
      </c>
      <c r="F332" s="51" t="s">
        <v>172</v>
      </c>
    </row>
    <row r="333" spans="1:6" ht="24">
      <c r="A333" s="129" t="s">
        <v>532</v>
      </c>
      <c r="B333" s="68">
        <v>200</v>
      </c>
      <c r="C333" s="83" t="s">
        <v>528</v>
      </c>
      <c r="D333" s="17">
        <f t="shared" si="14"/>
        <v>45000</v>
      </c>
      <c r="E333" s="17">
        <f t="shared" si="14"/>
        <v>45000</v>
      </c>
      <c r="F333" s="51" t="s">
        <v>172</v>
      </c>
    </row>
    <row r="334" spans="1:6" ht="36">
      <c r="A334" s="141" t="s">
        <v>599</v>
      </c>
      <c r="B334" s="68">
        <v>200</v>
      </c>
      <c r="C334" s="83" t="s">
        <v>447</v>
      </c>
      <c r="D334" s="17">
        <f t="shared" si="14"/>
        <v>45000</v>
      </c>
      <c r="E334" s="17">
        <f t="shared" si="14"/>
        <v>45000</v>
      </c>
      <c r="F334" s="51" t="s">
        <v>172</v>
      </c>
    </row>
    <row r="335" spans="1:6" ht="12.75">
      <c r="A335" s="47" t="s">
        <v>282</v>
      </c>
      <c r="B335" s="68">
        <v>200</v>
      </c>
      <c r="C335" s="83" t="s">
        <v>446</v>
      </c>
      <c r="D335" s="17">
        <f t="shared" si="14"/>
        <v>45000</v>
      </c>
      <c r="E335" s="17">
        <f t="shared" si="14"/>
        <v>45000</v>
      </c>
      <c r="F335" s="51" t="s">
        <v>172</v>
      </c>
    </row>
    <row r="336" spans="1:6" ht="12.75">
      <c r="A336" s="47" t="s">
        <v>273</v>
      </c>
      <c r="B336" s="68">
        <v>200</v>
      </c>
      <c r="C336" s="83" t="s">
        <v>445</v>
      </c>
      <c r="D336" s="17">
        <f t="shared" si="14"/>
        <v>45000</v>
      </c>
      <c r="E336" s="17">
        <f t="shared" si="14"/>
        <v>45000</v>
      </c>
      <c r="F336" s="51" t="s">
        <v>172</v>
      </c>
    </row>
    <row r="337" spans="1:6" ht="12.75">
      <c r="A337" s="47" t="s">
        <v>444</v>
      </c>
      <c r="B337" s="68">
        <v>200</v>
      </c>
      <c r="C337" s="83" t="s">
        <v>443</v>
      </c>
      <c r="D337" s="17">
        <v>45000</v>
      </c>
      <c r="E337" s="17">
        <v>45000</v>
      </c>
      <c r="F337" s="51" t="s">
        <v>172</v>
      </c>
    </row>
    <row r="338" spans="1:6" ht="12.75">
      <c r="A338" s="47" t="s">
        <v>281</v>
      </c>
      <c r="B338" s="68">
        <v>200</v>
      </c>
      <c r="C338" s="83" t="s">
        <v>576</v>
      </c>
      <c r="D338" s="17">
        <v>339000</v>
      </c>
      <c r="E338" s="17">
        <v>26100</v>
      </c>
      <c r="F338" s="52">
        <f aca="true" t="shared" si="15" ref="F338:F347">D338-E338</f>
        <v>312900</v>
      </c>
    </row>
    <row r="339" spans="1:6" ht="33.75">
      <c r="A339" s="47" t="s">
        <v>600</v>
      </c>
      <c r="B339" s="68">
        <v>200</v>
      </c>
      <c r="C339" s="83" t="s">
        <v>575</v>
      </c>
      <c r="D339" s="17">
        <v>339000</v>
      </c>
      <c r="E339" s="17">
        <v>26100</v>
      </c>
      <c r="F339" s="52">
        <f t="shared" si="15"/>
        <v>312900</v>
      </c>
    </row>
    <row r="340" spans="1:6" ht="78" customHeight="1">
      <c r="A340" s="47" t="s">
        <v>603</v>
      </c>
      <c r="B340" s="68">
        <v>200</v>
      </c>
      <c r="C340" s="83" t="s">
        <v>574</v>
      </c>
      <c r="D340" s="17">
        <v>339000</v>
      </c>
      <c r="E340" s="17">
        <v>26100</v>
      </c>
      <c r="F340" s="52">
        <f t="shared" si="15"/>
        <v>312900</v>
      </c>
    </row>
    <row r="341" spans="1:6" ht="19.5" customHeight="1">
      <c r="A341" s="47" t="s">
        <v>383</v>
      </c>
      <c r="B341" s="68">
        <v>200</v>
      </c>
      <c r="C341" s="142" t="s">
        <v>602</v>
      </c>
      <c r="D341" s="143">
        <v>339000</v>
      </c>
      <c r="E341" s="17">
        <v>26100</v>
      </c>
      <c r="F341" s="52">
        <f>D341-E341</f>
        <v>312900</v>
      </c>
    </row>
    <row r="342" spans="1:6" ht="27" customHeight="1">
      <c r="A342" s="129" t="s">
        <v>532</v>
      </c>
      <c r="B342" s="68">
        <v>200</v>
      </c>
      <c r="C342" s="142" t="s">
        <v>601</v>
      </c>
      <c r="D342" s="143">
        <v>339000</v>
      </c>
      <c r="E342" s="17">
        <v>26100</v>
      </c>
      <c r="F342" s="52">
        <f>D342-E342</f>
        <v>312900</v>
      </c>
    </row>
    <row r="343" spans="1:6" ht="12.75">
      <c r="A343" s="47" t="s">
        <v>573</v>
      </c>
      <c r="B343" s="68">
        <v>200</v>
      </c>
      <c r="C343" s="83" t="s">
        <v>572</v>
      </c>
      <c r="D343" s="17">
        <v>339000</v>
      </c>
      <c r="E343" s="17">
        <v>26100</v>
      </c>
      <c r="F343" s="52">
        <f t="shared" si="15"/>
        <v>312900</v>
      </c>
    </row>
    <row r="344" spans="1:6" ht="12.75">
      <c r="A344" s="47" t="s">
        <v>282</v>
      </c>
      <c r="B344" s="68">
        <v>200</v>
      </c>
      <c r="C344" s="83" t="s">
        <v>571</v>
      </c>
      <c r="D344" s="17">
        <v>339000</v>
      </c>
      <c r="E344" s="17">
        <v>26100</v>
      </c>
      <c r="F344" s="52">
        <f t="shared" si="15"/>
        <v>312900</v>
      </c>
    </row>
    <row r="345" spans="1:6" ht="12.75">
      <c r="A345" s="47" t="s">
        <v>273</v>
      </c>
      <c r="B345" s="68">
        <v>200</v>
      </c>
      <c r="C345" s="83" t="s">
        <v>570</v>
      </c>
      <c r="D345" s="17">
        <v>339000</v>
      </c>
      <c r="E345" s="17">
        <v>26100</v>
      </c>
      <c r="F345" s="52">
        <f t="shared" si="15"/>
        <v>312900</v>
      </c>
    </row>
    <row r="346" spans="1:6" ht="12.75">
      <c r="A346" s="47" t="s">
        <v>569</v>
      </c>
      <c r="B346" s="68">
        <v>200</v>
      </c>
      <c r="C346" s="83" t="s">
        <v>568</v>
      </c>
      <c r="D346" s="17">
        <v>339000</v>
      </c>
      <c r="E346" s="17">
        <v>26100</v>
      </c>
      <c r="F346" s="52">
        <f t="shared" si="15"/>
        <v>312900</v>
      </c>
    </row>
    <row r="347" spans="1:6" ht="22.5">
      <c r="A347" s="47" t="s">
        <v>613</v>
      </c>
      <c r="B347" s="117">
        <v>200</v>
      </c>
      <c r="C347" s="142" t="s">
        <v>609</v>
      </c>
      <c r="D347" s="17">
        <f aca="true" t="shared" si="16" ref="D347:E354">D348</f>
        <v>193800</v>
      </c>
      <c r="E347" s="17">
        <f t="shared" si="16"/>
        <v>185221.86</v>
      </c>
      <c r="F347" s="52">
        <f t="shared" si="15"/>
        <v>8578.140000000014</v>
      </c>
    </row>
    <row r="348" spans="1:6" ht="22.5">
      <c r="A348" s="47" t="s">
        <v>291</v>
      </c>
      <c r="B348" s="117">
        <v>200</v>
      </c>
      <c r="C348" s="142" t="s">
        <v>612</v>
      </c>
      <c r="D348" s="17">
        <f t="shared" si="16"/>
        <v>193800</v>
      </c>
      <c r="E348" s="17">
        <f t="shared" si="16"/>
        <v>185221.86</v>
      </c>
      <c r="F348" s="52">
        <f aca="true" t="shared" si="17" ref="F348:F366">D348-E348</f>
        <v>8578.140000000014</v>
      </c>
    </row>
    <row r="349" spans="1:6" ht="90">
      <c r="A349" s="120" t="s">
        <v>482</v>
      </c>
      <c r="B349" s="117">
        <v>200</v>
      </c>
      <c r="C349" s="142" t="s">
        <v>608</v>
      </c>
      <c r="D349" s="17">
        <f t="shared" si="16"/>
        <v>193800</v>
      </c>
      <c r="E349" s="17">
        <f t="shared" si="16"/>
        <v>185221.86</v>
      </c>
      <c r="F349" s="52">
        <f t="shared" si="17"/>
        <v>8578.140000000014</v>
      </c>
    </row>
    <row r="350" spans="1:6" ht="22.5">
      <c r="A350" s="120" t="s">
        <v>531</v>
      </c>
      <c r="B350" s="68">
        <v>200</v>
      </c>
      <c r="C350" s="83" t="s">
        <v>489</v>
      </c>
      <c r="D350" s="17">
        <f t="shared" si="16"/>
        <v>193800</v>
      </c>
      <c r="E350" s="17">
        <f t="shared" si="16"/>
        <v>185221.86</v>
      </c>
      <c r="F350" s="52">
        <f t="shared" si="17"/>
        <v>8578.140000000014</v>
      </c>
    </row>
    <row r="351" spans="1:6" ht="22.5">
      <c r="A351" s="47" t="s">
        <v>433</v>
      </c>
      <c r="B351" s="68">
        <v>200</v>
      </c>
      <c r="C351" s="83" t="s">
        <v>488</v>
      </c>
      <c r="D351" s="17">
        <f t="shared" si="16"/>
        <v>193800</v>
      </c>
      <c r="E351" s="17">
        <f t="shared" si="16"/>
        <v>185221.86</v>
      </c>
      <c r="F351" s="52">
        <f t="shared" si="17"/>
        <v>8578.140000000014</v>
      </c>
    </row>
    <row r="352" spans="1:6" ht="22.5">
      <c r="A352" s="47" t="s">
        <v>434</v>
      </c>
      <c r="B352" s="68">
        <v>200</v>
      </c>
      <c r="C352" s="83" t="s">
        <v>487</v>
      </c>
      <c r="D352" s="17">
        <f t="shared" si="16"/>
        <v>193800</v>
      </c>
      <c r="E352" s="17">
        <f t="shared" si="16"/>
        <v>185221.86</v>
      </c>
      <c r="F352" s="52">
        <f t="shared" si="17"/>
        <v>8578.140000000014</v>
      </c>
    </row>
    <row r="353" spans="1:6" ht="12.75">
      <c r="A353" s="47" t="s">
        <v>282</v>
      </c>
      <c r="B353" s="68">
        <v>200</v>
      </c>
      <c r="C353" s="83" t="s">
        <v>486</v>
      </c>
      <c r="D353" s="17">
        <f t="shared" si="16"/>
        <v>193800</v>
      </c>
      <c r="E353" s="17">
        <f t="shared" si="16"/>
        <v>185221.86</v>
      </c>
      <c r="F353" s="52">
        <f t="shared" si="17"/>
        <v>8578.140000000014</v>
      </c>
    </row>
    <row r="354" spans="1:6" ht="12.75">
      <c r="A354" s="47" t="s">
        <v>273</v>
      </c>
      <c r="B354" s="68">
        <v>200</v>
      </c>
      <c r="C354" s="83" t="s">
        <v>485</v>
      </c>
      <c r="D354" s="17">
        <f t="shared" si="16"/>
        <v>193800</v>
      </c>
      <c r="E354" s="17">
        <f t="shared" si="16"/>
        <v>185221.86</v>
      </c>
      <c r="F354" s="52">
        <f t="shared" si="17"/>
        <v>8578.140000000014</v>
      </c>
    </row>
    <row r="355" spans="1:6" ht="33.75">
      <c r="A355" s="47" t="s">
        <v>435</v>
      </c>
      <c r="B355" s="68">
        <v>200</v>
      </c>
      <c r="C355" s="83" t="s">
        <v>484</v>
      </c>
      <c r="D355" s="17">
        <v>193800</v>
      </c>
      <c r="E355" s="17">
        <v>185221.86</v>
      </c>
      <c r="F355" s="52">
        <f t="shared" si="17"/>
        <v>8578.140000000014</v>
      </c>
    </row>
    <row r="356" spans="1:6" ht="12.75">
      <c r="A356" s="120" t="s">
        <v>271</v>
      </c>
      <c r="B356" s="68">
        <v>200</v>
      </c>
      <c r="C356" s="86" t="s">
        <v>246</v>
      </c>
      <c r="D356" s="85">
        <f>D357</f>
        <v>30000</v>
      </c>
      <c r="E356" s="85">
        <f>E357</f>
        <v>17012.09</v>
      </c>
      <c r="F356" s="52">
        <f t="shared" si="17"/>
        <v>12987.91</v>
      </c>
    </row>
    <row r="357" spans="1:6" ht="12.75">
      <c r="A357" s="47" t="s">
        <v>270</v>
      </c>
      <c r="B357" s="68">
        <v>200</v>
      </c>
      <c r="C357" s="49" t="s">
        <v>4</v>
      </c>
      <c r="D357" s="52">
        <f>D359</f>
        <v>30000</v>
      </c>
      <c r="E357" s="52">
        <f>E359</f>
        <v>17012.09</v>
      </c>
      <c r="F357" s="52">
        <f t="shared" si="17"/>
        <v>12987.91</v>
      </c>
    </row>
    <row r="358" spans="1:6" ht="22.5">
      <c r="A358" s="47" t="s">
        <v>291</v>
      </c>
      <c r="B358" s="68">
        <v>200</v>
      </c>
      <c r="C358" s="49" t="s">
        <v>337</v>
      </c>
      <c r="D358" s="52">
        <f>D359</f>
        <v>30000</v>
      </c>
      <c r="E358" s="52">
        <f>E359</f>
        <v>17012.09</v>
      </c>
      <c r="F358" s="52">
        <f t="shared" si="17"/>
        <v>12987.91</v>
      </c>
    </row>
    <row r="359" spans="1:6" ht="56.25">
      <c r="A359" s="120" t="s">
        <v>483</v>
      </c>
      <c r="B359" s="68">
        <v>200</v>
      </c>
      <c r="C359" s="49" t="s">
        <v>5</v>
      </c>
      <c r="D359" s="50">
        <f>D362</f>
        <v>30000</v>
      </c>
      <c r="E359" s="50">
        <f>E362</f>
        <v>17012.09</v>
      </c>
      <c r="F359" s="52">
        <f t="shared" si="17"/>
        <v>12987.91</v>
      </c>
    </row>
    <row r="360" spans="1:6" ht="22.5">
      <c r="A360" s="47" t="s">
        <v>379</v>
      </c>
      <c r="B360" s="68">
        <v>200</v>
      </c>
      <c r="C360" s="49" t="s">
        <v>405</v>
      </c>
      <c r="D360" s="50">
        <f aca="true" t="shared" si="18" ref="D360:E362">D361</f>
        <v>30000</v>
      </c>
      <c r="E360" s="50">
        <f t="shared" si="18"/>
        <v>17012.09</v>
      </c>
      <c r="F360" s="52">
        <f t="shared" si="17"/>
        <v>12987.91</v>
      </c>
    </row>
    <row r="361" spans="1:6" ht="22.5">
      <c r="A361" s="47" t="s">
        <v>378</v>
      </c>
      <c r="B361" s="68">
        <v>200</v>
      </c>
      <c r="C361" s="49" t="s">
        <v>404</v>
      </c>
      <c r="D361" s="50">
        <f t="shared" si="18"/>
        <v>30000</v>
      </c>
      <c r="E361" s="50">
        <f t="shared" si="18"/>
        <v>17012.09</v>
      </c>
      <c r="F361" s="52">
        <f t="shared" si="17"/>
        <v>12987.91</v>
      </c>
    </row>
    <row r="362" spans="1:6" ht="22.5">
      <c r="A362" s="47" t="s">
        <v>209</v>
      </c>
      <c r="B362" s="68">
        <v>200</v>
      </c>
      <c r="C362" s="49" t="s">
        <v>210</v>
      </c>
      <c r="D362" s="50">
        <f t="shared" si="18"/>
        <v>30000</v>
      </c>
      <c r="E362" s="50">
        <f t="shared" si="18"/>
        <v>17012.09</v>
      </c>
      <c r="F362" s="52">
        <f t="shared" si="17"/>
        <v>12987.91</v>
      </c>
    </row>
    <row r="363" spans="1:6" ht="12.75">
      <c r="A363" s="47" t="s">
        <v>282</v>
      </c>
      <c r="B363" s="68">
        <v>200</v>
      </c>
      <c r="C363" s="49" t="s">
        <v>313</v>
      </c>
      <c r="D363" s="50">
        <f>D365+D366</f>
        <v>30000</v>
      </c>
      <c r="E363" s="50">
        <f>E365+E366</f>
        <v>17012.09</v>
      </c>
      <c r="F363" s="52">
        <f t="shared" si="17"/>
        <v>12987.91</v>
      </c>
    </row>
    <row r="364" spans="1:6" ht="12.75">
      <c r="A364" s="71" t="s">
        <v>84</v>
      </c>
      <c r="B364" s="68">
        <v>200</v>
      </c>
      <c r="C364" s="49" t="s">
        <v>530</v>
      </c>
      <c r="D364" s="50">
        <v>20000</v>
      </c>
      <c r="E364" s="50">
        <f>E365</f>
        <v>13016.09</v>
      </c>
      <c r="F364" s="52">
        <f t="shared" si="17"/>
        <v>6983.91</v>
      </c>
    </row>
    <row r="365" spans="1:6" ht="12.75">
      <c r="A365" s="47" t="s">
        <v>54</v>
      </c>
      <c r="B365" s="68">
        <v>200</v>
      </c>
      <c r="C365" s="49" t="s">
        <v>442</v>
      </c>
      <c r="D365" s="50">
        <v>20000</v>
      </c>
      <c r="E365" s="50">
        <v>13016.09</v>
      </c>
      <c r="F365" s="52">
        <f t="shared" si="17"/>
        <v>6983.91</v>
      </c>
    </row>
    <row r="366" spans="1:6" ht="12.75">
      <c r="A366" s="47" t="s">
        <v>58</v>
      </c>
      <c r="B366" s="68">
        <v>200</v>
      </c>
      <c r="C366" s="49" t="s">
        <v>208</v>
      </c>
      <c r="D366" s="50">
        <v>10000</v>
      </c>
      <c r="E366" s="22">
        <v>3996</v>
      </c>
      <c r="F366" s="52">
        <f t="shared" si="17"/>
        <v>6004</v>
      </c>
    </row>
    <row r="367" spans="1:6" ht="33.75">
      <c r="A367" s="73" t="s">
        <v>213</v>
      </c>
      <c r="B367" s="68">
        <v>200</v>
      </c>
      <c r="C367" s="49" t="s">
        <v>239</v>
      </c>
      <c r="D367" s="50">
        <f>D368</f>
        <v>1557300</v>
      </c>
      <c r="E367" s="50">
        <f>E368</f>
        <v>1557300</v>
      </c>
      <c r="F367" s="51" t="s">
        <v>172</v>
      </c>
    </row>
    <row r="368" spans="1:6" ht="22.5">
      <c r="A368" s="47" t="s">
        <v>240</v>
      </c>
      <c r="B368" s="68">
        <v>200</v>
      </c>
      <c r="C368" s="49" t="s">
        <v>242</v>
      </c>
      <c r="D368" s="50">
        <f>D370</f>
        <v>1557300</v>
      </c>
      <c r="E368" s="50">
        <f>E370</f>
        <v>1557300</v>
      </c>
      <c r="F368" s="51" t="s">
        <v>172</v>
      </c>
    </row>
    <row r="369" spans="1:6" ht="22.5" customHeight="1">
      <c r="A369" s="47" t="s">
        <v>338</v>
      </c>
      <c r="B369" s="68">
        <v>200</v>
      </c>
      <c r="C369" s="49" t="s">
        <v>339</v>
      </c>
      <c r="D369" s="50">
        <f>D370</f>
        <v>1557300</v>
      </c>
      <c r="E369" s="50">
        <f>E370</f>
        <v>1557300</v>
      </c>
      <c r="F369" s="51" t="s">
        <v>172</v>
      </c>
    </row>
    <row r="370" spans="1:6" ht="22.5">
      <c r="A370" s="47" t="s">
        <v>212</v>
      </c>
      <c r="B370" s="68">
        <v>200</v>
      </c>
      <c r="C370" s="49" t="s">
        <v>241</v>
      </c>
      <c r="D370" s="50">
        <f>D372</f>
        <v>1557300</v>
      </c>
      <c r="E370" s="50">
        <f>E372</f>
        <v>1557300</v>
      </c>
      <c r="F370" s="51" t="s">
        <v>172</v>
      </c>
    </row>
    <row r="371" spans="1:6" ht="25.5" customHeight="1">
      <c r="A371" s="47" t="s">
        <v>338</v>
      </c>
      <c r="B371" s="68">
        <v>200</v>
      </c>
      <c r="C371" s="49" t="s">
        <v>406</v>
      </c>
      <c r="D371" s="50">
        <f>D372</f>
        <v>1557300</v>
      </c>
      <c r="E371" s="50">
        <f>E372</f>
        <v>1557300</v>
      </c>
      <c r="F371" s="51" t="s">
        <v>172</v>
      </c>
    </row>
    <row r="372" spans="1:6" ht="12.75">
      <c r="A372" s="47" t="s">
        <v>211</v>
      </c>
      <c r="B372" s="68">
        <v>200</v>
      </c>
      <c r="C372" s="49" t="s">
        <v>244</v>
      </c>
      <c r="D372" s="50">
        <f>D375</f>
        <v>1557300</v>
      </c>
      <c r="E372" s="50">
        <f>E375</f>
        <v>1557300</v>
      </c>
      <c r="F372" s="51" t="s">
        <v>172</v>
      </c>
    </row>
    <row r="373" spans="1:6" ht="19.5" customHeight="1">
      <c r="A373" s="47" t="s">
        <v>282</v>
      </c>
      <c r="B373" s="68">
        <v>200</v>
      </c>
      <c r="C373" s="49" t="s">
        <v>314</v>
      </c>
      <c r="D373" s="50">
        <f>D374</f>
        <v>1557300</v>
      </c>
      <c r="E373" s="50">
        <f>E374</f>
        <v>1557300</v>
      </c>
      <c r="F373" s="51" t="s">
        <v>172</v>
      </c>
    </row>
    <row r="374" spans="1:6" ht="21.75" customHeight="1">
      <c r="A374" s="47" t="s">
        <v>245</v>
      </c>
      <c r="B374" s="68">
        <v>200</v>
      </c>
      <c r="C374" s="49" t="s">
        <v>348</v>
      </c>
      <c r="D374" s="50">
        <f>D375</f>
        <v>1557300</v>
      </c>
      <c r="E374" s="50">
        <f>E375</f>
        <v>1557300</v>
      </c>
      <c r="F374" s="51" t="s">
        <v>172</v>
      </c>
    </row>
    <row r="375" spans="1:6" ht="31.5" customHeight="1">
      <c r="A375" s="47" t="s">
        <v>243</v>
      </c>
      <c r="B375" s="68">
        <v>200</v>
      </c>
      <c r="C375" s="49" t="s">
        <v>347</v>
      </c>
      <c r="D375" s="50">
        <v>1557300</v>
      </c>
      <c r="E375" s="22">
        <v>1557300</v>
      </c>
      <c r="F375" s="67" t="s">
        <v>172</v>
      </c>
    </row>
    <row r="376" spans="1:6" ht="30.75" customHeight="1">
      <c r="A376" s="74" t="s">
        <v>134</v>
      </c>
      <c r="B376" s="48">
        <v>450</v>
      </c>
      <c r="C376" s="51" t="s">
        <v>105</v>
      </c>
      <c r="D376" s="46">
        <f>D14-D71</f>
        <v>-1518000</v>
      </c>
      <c r="E376" s="46">
        <f>E14-E71</f>
        <v>-1851515.6999999974</v>
      </c>
      <c r="F376" s="16" t="s">
        <v>105</v>
      </c>
    </row>
    <row r="377" spans="1:6" ht="30.75" customHeight="1">
      <c r="A377" s="110"/>
      <c r="B377" s="111"/>
      <c r="C377" s="112"/>
      <c r="D377" s="113"/>
      <c r="E377" s="126"/>
      <c r="F377" s="130"/>
    </row>
  </sheetData>
  <sheetProtection/>
  <mergeCells count="7">
    <mergeCell ref="F72:F73"/>
    <mergeCell ref="A11:F11"/>
    <mergeCell ref="C1:F1"/>
    <mergeCell ref="A3:E3"/>
    <mergeCell ref="B4:C4"/>
    <mergeCell ref="A7:C7"/>
    <mergeCell ref="A68:F68"/>
  </mergeCells>
  <printOptions/>
  <pageMargins left="0.7480314960629921" right="0.7480314960629921" top="0.5905511811023623" bottom="0.5905511811023623" header="0.5118110236220472" footer="0.5118110236220472"/>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indexed="14"/>
    <pageSetUpPr fitToPage="1"/>
  </sheetPr>
  <dimension ref="A1:DF41"/>
  <sheetViews>
    <sheetView view="pageBreakPreview" zoomScaleSheetLayoutView="100" zoomScalePageLayoutView="0" workbookViewId="0" topLeftCell="A1">
      <selection activeCell="A2" sqref="A2:DF41"/>
    </sheetView>
  </sheetViews>
  <sheetFormatPr defaultColWidth="0.875" defaultRowHeight="12.75"/>
  <cols>
    <col min="1" max="1" width="2.375" style="23" customWidth="1"/>
    <col min="2" max="50" width="0.875" style="23" customWidth="1"/>
    <col min="51" max="51" width="8.375" style="23" customWidth="1"/>
    <col min="52" max="90" width="0.875" style="23" customWidth="1"/>
    <col min="91" max="91" width="0.74609375" style="23" customWidth="1"/>
    <col min="92" max="92" width="0.2421875" style="23" hidden="1" customWidth="1"/>
    <col min="93" max="100" width="0.875" style="23" customWidth="1"/>
    <col min="101" max="101" width="0.74609375" style="23" customWidth="1"/>
    <col min="102" max="102" width="0.875" style="23" hidden="1" customWidth="1"/>
    <col min="103" max="109" width="0.875" style="23" customWidth="1"/>
    <col min="110" max="110" width="1.37890625" style="23" customWidth="1"/>
    <col min="111" max="16384" width="0.875" style="23" customWidth="1"/>
  </cols>
  <sheetData>
    <row r="1" spans="1:110" ht="12.75">
      <c r="A1" s="247" t="s">
        <v>99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row>
    <row r="2" spans="1:110" s="24" customFormat="1" ht="25.5" customHeight="1">
      <c r="A2" s="204" t="s">
        <v>100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row>
    <row r="3" spans="1:110" ht="59.25" customHeight="1">
      <c r="A3" s="205" t="s">
        <v>29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6" t="s">
        <v>101</v>
      </c>
      <c r="AD3" s="205"/>
      <c r="AE3" s="205"/>
      <c r="AF3" s="205"/>
      <c r="AG3" s="205"/>
      <c r="AH3" s="205"/>
      <c r="AI3" s="205" t="s">
        <v>102</v>
      </c>
      <c r="AJ3" s="205"/>
      <c r="AK3" s="205"/>
      <c r="AL3" s="205"/>
      <c r="AM3" s="205"/>
      <c r="AN3" s="205"/>
      <c r="AO3" s="205"/>
      <c r="AP3" s="205"/>
      <c r="AQ3" s="205"/>
      <c r="AR3" s="205"/>
      <c r="AS3" s="205"/>
      <c r="AT3" s="205"/>
      <c r="AU3" s="205"/>
      <c r="AV3" s="205"/>
      <c r="AW3" s="205"/>
      <c r="AX3" s="205"/>
      <c r="AY3" s="205"/>
      <c r="AZ3" s="205" t="s">
        <v>103</v>
      </c>
      <c r="BA3" s="205"/>
      <c r="BB3" s="205"/>
      <c r="BC3" s="205"/>
      <c r="BD3" s="205"/>
      <c r="BE3" s="205"/>
      <c r="BF3" s="205"/>
      <c r="BG3" s="205"/>
      <c r="BH3" s="205"/>
      <c r="BI3" s="205"/>
      <c r="BJ3" s="205"/>
      <c r="BK3" s="205"/>
      <c r="BL3" s="205"/>
      <c r="BM3" s="205"/>
      <c r="BN3" s="205"/>
      <c r="BO3" s="205"/>
      <c r="BP3" s="205"/>
      <c r="BQ3" s="205"/>
      <c r="BR3" s="205"/>
      <c r="BS3" s="205"/>
      <c r="BT3" s="205"/>
      <c r="BU3" s="205"/>
      <c r="BV3" s="205"/>
      <c r="BW3" s="205" t="s">
        <v>32</v>
      </c>
      <c r="BX3" s="205"/>
      <c r="BY3" s="205"/>
      <c r="BZ3" s="205"/>
      <c r="CA3" s="205"/>
      <c r="CB3" s="205"/>
      <c r="CC3" s="205"/>
      <c r="CD3" s="205"/>
      <c r="CE3" s="205"/>
      <c r="CF3" s="205"/>
      <c r="CG3" s="205"/>
      <c r="CH3" s="205"/>
      <c r="CI3" s="205"/>
      <c r="CJ3" s="205"/>
      <c r="CK3" s="205"/>
      <c r="CL3" s="205"/>
      <c r="CM3" s="205"/>
      <c r="CN3" s="205"/>
      <c r="CO3" s="205" t="s">
        <v>65</v>
      </c>
      <c r="CP3" s="205"/>
      <c r="CQ3" s="205"/>
      <c r="CR3" s="205"/>
      <c r="CS3" s="205"/>
      <c r="CT3" s="205"/>
      <c r="CU3" s="205"/>
      <c r="CV3" s="205"/>
      <c r="CW3" s="205"/>
      <c r="CX3" s="205"/>
      <c r="CY3" s="205"/>
      <c r="CZ3" s="205"/>
      <c r="DA3" s="205"/>
      <c r="DB3" s="205"/>
      <c r="DC3" s="205"/>
      <c r="DD3" s="205"/>
      <c r="DE3" s="205"/>
      <c r="DF3" s="205"/>
    </row>
    <row r="4" spans="1:110" s="25" customFormat="1" ht="12" customHeight="1" thickBot="1">
      <c r="A4" s="166">
        <v>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8">
        <v>2</v>
      </c>
      <c r="AD4" s="167"/>
      <c r="AE4" s="167"/>
      <c r="AF4" s="167"/>
      <c r="AG4" s="167"/>
      <c r="AH4" s="167"/>
      <c r="AI4" s="167">
        <v>3</v>
      </c>
      <c r="AJ4" s="167"/>
      <c r="AK4" s="167"/>
      <c r="AL4" s="167"/>
      <c r="AM4" s="167"/>
      <c r="AN4" s="167"/>
      <c r="AO4" s="167"/>
      <c r="AP4" s="167"/>
      <c r="AQ4" s="167"/>
      <c r="AR4" s="167"/>
      <c r="AS4" s="167"/>
      <c r="AT4" s="167"/>
      <c r="AU4" s="167"/>
      <c r="AV4" s="167"/>
      <c r="AW4" s="167"/>
      <c r="AX4" s="167"/>
      <c r="AY4" s="167"/>
      <c r="AZ4" s="167">
        <v>4</v>
      </c>
      <c r="BA4" s="167"/>
      <c r="BB4" s="167"/>
      <c r="BC4" s="167"/>
      <c r="BD4" s="167"/>
      <c r="BE4" s="167"/>
      <c r="BF4" s="167"/>
      <c r="BG4" s="167"/>
      <c r="BH4" s="167"/>
      <c r="BI4" s="167"/>
      <c r="BJ4" s="167"/>
      <c r="BK4" s="167"/>
      <c r="BL4" s="167"/>
      <c r="BM4" s="167"/>
      <c r="BN4" s="167"/>
      <c r="BO4" s="167"/>
      <c r="BP4" s="167"/>
      <c r="BQ4" s="167"/>
      <c r="BR4" s="167"/>
      <c r="BS4" s="167"/>
      <c r="BT4" s="167"/>
      <c r="BU4" s="167"/>
      <c r="BV4" s="167"/>
      <c r="BW4" s="167">
        <v>5</v>
      </c>
      <c r="BX4" s="167"/>
      <c r="BY4" s="167"/>
      <c r="BZ4" s="167"/>
      <c r="CA4" s="167"/>
      <c r="CB4" s="167"/>
      <c r="CC4" s="167"/>
      <c r="CD4" s="167"/>
      <c r="CE4" s="167"/>
      <c r="CF4" s="167"/>
      <c r="CG4" s="167"/>
      <c r="CH4" s="167"/>
      <c r="CI4" s="167"/>
      <c r="CJ4" s="167"/>
      <c r="CK4" s="167"/>
      <c r="CL4" s="167"/>
      <c r="CM4" s="167"/>
      <c r="CN4" s="167"/>
      <c r="CO4" s="167">
        <v>6</v>
      </c>
      <c r="CP4" s="167"/>
      <c r="CQ4" s="167"/>
      <c r="CR4" s="167"/>
      <c r="CS4" s="167"/>
      <c r="CT4" s="167"/>
      <c r="CU4" s="167"/>
      <c r="CV4" s="167"/>
      <c r="CW4" s="167"/>
      <c r="CX4" s="167"/>
      <c r="CY4" s="167"/>
      <c r="CZ4" s="167"/>
      <c r="DA4" s="167"/>
      <c r="DB4" s="167"/>
      <c r="DC4" s="167"/>
      <c r="DD4" s="167"/>
      <c r="DE4" s="167"/>
      <c r="DF4" s="167"/>
    </row>
    <row r="5" spans="1:110" ht="22.5" customHeight="1">
      <c r="A5" s="163" t="s">
        <v>61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5"/>
      <c r="AC5" s="169" t="s">
        <v>104</v>
      </c>
      <c r="AD5" s="170"/>
      <c r="AE5" s="170"/>
      <c r="AF5" s="170"/>
      <c r="AG5" s="170"/>
      <c r="AH5" s="170"/>
      <c r="AI5" s="170" t="s">
        <v>105</v>
      </c>
      <c r="AJ5" s="170"/>
      <c r="AK5" s="170"/>
      <c r="AL5" s="170"/>
      <c r="AM5" s="170"/>
      <c r="AN5" s="170"/>
      <c r="AO5" s="170"/>
      <c r="AP5" s="170"/>
      <c r="AQ5" s="170"/>
      <c r="AR5" s="170"/>
      <c r="AS5" s="170"/>
      <c r="AT5" s="170"/>
      <c r="AU5" s="170"/>
      <c r="AV5" s="170"/>
      <c r="AW5" s="170"/>
      <c r="AX5" s="170"/>
      <c r="AY5" s="170"/>
      <c r="AZ5" s="174">
        <f>AZ21</f>
        <v>1518000</v>
      </c>
      <c r="BA5" s="174"/>
      <c r="BB5" s="174"/>
      <c r="BC5" s="174"/>
      <c r="BD5" s="174"/>
      <c r="BE5" s="174"/>
      <c r="BF5" s="174"/>
      <c r="BG5" s="174"/>
      <c r="BH5" s="174"/>
      <c r="BI5" s="174"/>
      <c r="BJ5" s="174"/>
      <c r="BK5" s="174"/>
      <c r="BL5" s="174"/>
      <c r="BM5" s="174"/>
      <c r="BN5" s="174"/>
      <c r="BO5" s="174"/>
      <c r="BP5" s="174"/>
      <c r="BQ5" s="174"/>
      <c r="BR5" s="174"/>
      <c r="BS5" s="174"/>
      <c r="BT5" s="174"/>
      <c r="BU5" s="174"/>
      <c r="BV5" s="174"/>
      <c r="BW5" s="171">
        <f>BW21</f>
        <v>1851515.6999999993</v>
      </c>
      <c r="BX5" s="172"/>
      <c r="BY5" s="172"/>
      <c r="BZ5" s="172"/>
      <c r="CA5" s="172"/>
      <c r="CB5" s="172"/>
      <c r="CC5" s="172"/>
      <c r="CD5" s="172"/>
      <c r="CE5" s="172"/>
      <c r="CF5" s="172"/>
      <c r="CG5" s="172"/>
      <c r="CH5" s="172"/>
      <c r="CI5" s="172"/>
      <c r="CJ5" s="172"/>
      <c r="CK5" s="172"/>
      <c r="CL5" s="172"/>
      <c r="CM5" s="172"/>
      <c r="CN5" s="173"/>
      <c r="CO5" s="174">
        <f>AZ5-BW5</f>
        <v>-333515.69999999925</v>
      </c>
      <c r="CP5" s="175"/>
      <c r="CQ5" s="175"/>
      <c r="CR5" s="175"/>
      <c r="CS5" s="175"/>
      <c r="CT5" s="175"/>
      <c r="CU5" s="175"/>
      <c r="CV5" s="175"/>
      <c r="CW5" s="175"/>
      <c r="CX5" s="175"/>
      <c r="CY5" s="175"/>
      <c r="CZ5" s="175"/>
      <c r="DA5" s="175"/>
      <c r="DB5" s="175"/>
      <c r="DC5" s="175"/>
      <c r="DD5" s="175"/>
      <c r="DE5" s="175"/>
      <c r="DF5" s="175"/>
    </row>
    <row r="6" spans="1:110" ht="12" customHeight="1">
      <c r="A6" s="196" t="s">
        <v>106</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8"/>
      <c r="AC6" s="177" t="s">
        <v>107</v>
      </c>
      <c r="AD6" s="177"/>
      <c r="AE6" s="177"/>
      <c r="AF6" s="177"/>
      <c r="AG6" s="177"/>
      <c r="AH6" s="178"/>
      <c r="AI6" s="176" t="s">
        <v>105</v>
      </c>
      <c r="AJ6" s="177"/>
      <c r="AK6" s="177"/>
      <c r="AL6" s="177"/>
      <c r="AM6" s="177"/>
      <c r="AN6" s="177"/>
      <c r="AO6" s="177"/>
      <c r="AP6" s="177"/>
      <c r="AQ6" s="177"/>
      <c r="AR6" s="177"/>
      <c r="AS6" s="177"/>
      <c r="AT6" s="177"/>
      <c r="AU6" s="177"/>
      <c r="AV6" s="177"/>
      <c r="AW6" s="177"/>
      <c r="AX6" s="177"/>
      <c r="AY6" s="178"/>
      <c r="AZ6" s="182" t="s">
        <v>135</v>
      </c>
      <c r="BA6" s="183"/>
      <c r="BB6" s="183"/>
      <c r="BC6" s="183"/>
      <c r="BD6" s="183"/>
      <c r="BE6" s="183"/>
      <c r="BF6" s="183"/>
      <c r="BG6" s="183"/>
      <c r="BH6" s="183"/>
      <c r="BI6" s="183"/>
      <c r="BJ6" s="183"/>
      <c r="BK6" s="183"/>
      <c r="BL6" s="183"/>
      <c r="BM6" s="183"/>
      <c r="BN6" s="183"/>
      <c r="BO6" s="183"/>
      <c r="BP6" s="183"/>
      <c r="BQ6" s="183"/>
      <c r="BR6" s="183"/>
      <c r="BS6" s="183"/>
      <c r="BT6" s="183"/>
      <c r="BU6" s="183"/>
      <c r="BV6" s="184"/>
      <c r="BW6" s="182" t="s">
        <v>135</v>
      </c>
      <c r="BX6" s="183"/>
      <c r="BY6" s="183"/>
      <c r="BZ6" s="183"/>
      <c r="CA6" s="183"/>
      <c r="CB6" s="183"/>
      <c r="CC6" s="183"/>
      <c r="CD6" s="183"/>
      <c r="CE6" s="183"/>
      <c r="CF6" s="183"/>
      <c r="CG6" s="183"/>
      <c r="CH6" s="183"/>
      <c r="CI6" s="183"/>
      <c r="CJ6" s="183"/>
      <c r="CK6" s="183"/>
      <c r="CL6" s="183"/>
      <c r="CM6" s="183"/>
      <c r="CN6" s="184"/>
      <c r="CO6" s="182" t="s">
        <v>135</v>
      </c>
      <c r="CP6" s="183"/>
      <c r="CQ6" s="183"/>
      <c r="CR6" s="183"/>
      <c r="CS6" s="183"/>
      <c r="CT6" s="183"/>
      <c r="CU6" s="183"/>
      <c r="CV6" s="183"/>
      <c r="CW6" s="183"/>
      <c r="CX6" s="183"/>
      <c r="CY6" s="183"/>
      <c r="CZ6" s="183"/>
      <c r="DA6" s="183"/>
      <c r="DB6" s="183"/>
      <c r="DC6" s="183"/>
      <c r="DD6" s="183"/>
      <c r="DE6" s="183"/>
      <c r="DF6" s="184"/>
    </row>
    <row r="7" spans="1:110" ht="22.5" customHeight="1">
      <c r="A7" s="193" t="s">
        <v>108</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5"/>
      <c r="AC7" s="180"/>
      <c r="AD7" s="180"/>
      <c r="AE7" s="180"/>
      <c r="AF7" s="180"/>
      <c r="AG7" s="180"/>
      <c r="AH7" s="181"/>
      <c r="AI7" s="179"/>
      <c r="AJ7" s="180"/>
      <c r="AK7" s="180"/>
      <c r="AL7" s="180"/>
      <c r="AM7" s="180"/>
      <c r="AN7" s="180"/>
      <c r="AO7" s="180"/>
      <c r="AP7" s="180"/>
      <c r="AQ7" s="180"/>
      <c r="AR7" s="180"/>
      <c r="AS7" s="180"/>
      <c r="AT7" s="180"/>
      <c r="AU7" s="180"/>
      <c r="AV7" s="180"/>
      <c r="AW7" s="180"/>
      <c r="AX7" s="180"/>
      <c r="AY7" s="181"/>
      <c r="AZ7" s="185"/>
      <c r="BA7" s="186"/>
      <c r="BB7" s="186"/>
      <c r="BC7" s="186"/>
      <c r="BD7" s="186"/>
      <c r="BE7" s="186"/>
      <c r="BF7" s="186"/>
      <c r="BG7" s="186"/>
      <c r="BH7" s="186"/>
      <c r="BI7" s="186"/>
      <c r="BJ7" s="186"/>
      <c r="BK7" s="186"/>
      <c r="BL7" s="186"/>
      <c r="BM7" s="186"/>
      <c r="BN7" s="186"/>
      <c r="BO7" s="186"/>
      <c r="BP7" s="186"/>
      <c r="BQ7" s="186"/>
      <c r="BR7" s="186"/>
      <c r="BS7" s="186"/>
      <c r="BT7" s="186"/>
      <c r="BU7" s="186"/>
      <c r="BV7" s="187"/>
      <c r="BW7" s="185"/>
      <c r="BX7" s="186"/>
      <c r="BY7" s="186"/>
      <c r="BZ7" s="186"/>
      <c r="CA7" s="186"/>
      <c r="CB7" s="186"/>
      <c r="CC7" s="186"/>
      <c r="CD7" s="186"/>
      <c r="CE7" s="186"/>
      <c r="CF7" s="186"/>
      <c r="CG7" s="186"/>
      <c r="CH7" s="186"/>
      <c r="CI7" s="186"/>
      <c r="CJ7" s="186"/>
      <c r="CK7" s="186"/>
      <c r="CL7" s="186"/>
      <c r="CM7" s="186"/>
      <c r="CN7" s="187"/>
      <c r="CO7" s="185"/>
      <c r="CP7" s="186"/>
      <c r="CQ7" s="186"/>
      <c r="CR7" s="186"/>
      <c r="CS7" s="186"/>
      <c r="CT7" s="186"/>
      <c r="CU7" s="186"/>
      <c r="CV7" s="186"/>
      <c r="CW7" s="186"/>
      <c r="CX7" s="186"/>
      <c r="CY7" s="186"/>
      <c r="CZ7" s="186"/>
      <c r="DA7" s="186"/>
      <c r="DB7" s="186"/>
      <c r="DC7" s="186"/>
      <c r="DD7" s="186"/>
      <c r="DE7" s="186"/>
      <c r="DF7" s="187"/>
    </row>
    <row r="8" spans="1:110" ht="12" customHeight="1">
      <c r="A8" s="208" t="s">
        <v>109</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77"/>
      <c r="AD8" s="177"/>
      <c r="AE8" s="177"/>
      <c r="AF8" s="177"/>
      <c r="AG8" s="177"/>
      <c r="AH8" s="178"/>
      <c r="AI8" s="176" t="s">
        <v>172</v>
      </c>
      <c r="AJ8" s="177"/>
      <c r="AK8" s="177"/>
      <c r="AL8" s="177"/>
      <c r="AM8" s="177"/>
      <c r="AN8" s="177"/>
      <c r="AO8" s="177"/>
      <c r="AP8" s="177"/>
      <c r="AQ8" s="177"/>
      <c r="AR8" s="177"/>
      <c r="AS8" s="177"/>
      <c r="AT8" s="177"/>
      <c r="AU8" s="177"/>
      <c r="AV8" s="177"/>
      <c r="AW8" s="177"/>
      <c r="AX8" s="177"/>
      <c r="AY8" s="178"/>
      <c r="AZ8" s="182" t="s">
        <v>135</v>
      </c>
      <c r="BA8" s="183"/>
      <c r="BB8" s="183"/>
      <c r="BC8" s="183"/>
      <c r="BD8" s="183"/>
      <c r="BE8" s="183"/>
      <c r="BF8" s="183"/>
      <c r="BG8" s="183"/>
      <c r="BH8" s="183"/>
      <c r="BI8" s="183"/>
      <c r="BJ8" s="183"/>
      <c r="BK8" s="183"/>
      <c r="BL8" s="183"/>
      <c r="BM8" s="183"/>
      <c r="BN8" s="183"/>
      <c r="BO8" s="183"/>
      <c r="BP8" s="183"/>
      <c r="BQ8" s="183"/>
      <c r="BR8" s="183"/>
      <c r="BS8" s="183"/>
      <c r="BT8" s="183"/>
      <c r="BU8" s="183"/>
      <c r="BV8" s="184"/>
      <c r="BW8" s="182" t="s">
        <v>135</v>
      </c>
      <c r="BX8" s="183"/>
      <c r="BY8" s="183"/>
      <c r="BZ8" s="183"/>
      <c r="CA8" s="183"/>
      <c r="CB8" s="183"/>
      <c r="CC8" s="183"/>
      <c r="CD8" s="183"/>
      <c r="CE8" s="183"/>
      <c r="CF8" s="183"/>
      <c r="CG8" s="183"/>
      <c r="CH8" s="183"/>
      <c r="CI8" s="183"/>
      <c r="CJ8" s="183"/>
      <c r="CK8" s="183"/>
      <c r="CL8" s="183"/>
      <c r="CM8" s="183"/>
      <c r="CN8" s="184"/>
      <c r="CO8" s="182" t="s">
        <v>135</v>
      </c>
      <c r="CP8" s="183"/>
      <c r="CQ8" s="183"/>
      <c r="CR8" s="183"/>
      <c r="CS8" s="183"/>
      <c r="CT8" s="183"/>
      <c r="CU8" s="183"/>
      <c r="CV8" s="183"/>
      <c r="CW8" s="183"/>
      <c r="CX8" s="183"/>
      <c r="CY8" s="183"/>
      <c r="CZ8" s="183"/>
      <c r="DA8" s="183"/>
      <c r="DB8" s="183"/>
      <c r="DC8" s="183"/>
      <c r="DD8" s="183"/>
      <c r="DE8" s="183"/>
      <c r="DF8" s="188"/>
    </row>
    <row r="9" spans="1:110" ht="15"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2"/>
      <c r="AC9" s="180"/>
      <c r="AD9" s="180"/>
      <c r="AE9" s="180"/>
      <c r="AF9" s="180"/>
      <c r="AG9" s="180"/>
      <c r="AH9" s="181"/>
      <c r="AI9" s="179"/>
      <c r="AJ9" s="180"/>
      <c r="AK9" s="180"/>
      <c r="AL9" s="180"/>
      <c r="AM9" s="180"/>
      <c r="AN9" s="180"/>
      <c r="AO9" s="180"/>
      <c r="AP9" s="180"/>
      <c r="AQ9" s="180"/>
      <c r="AR9" s="180"/>
      <c r="AS9" s="180"/>
      <c r="AT9" s="180"/>
      <c r="AU9" s="180"/>
      <c r="AV9" s="180"/>
      <c r="AW9" s="180"/>
      <c r="AX9" s="180"/>
      <c r="AY9" s="181"/>
      <c r="AZ9" s="185"/>
      <c r="BA9" s="186"/>
      <c r="BB9" s="186"/>
      <c r="BC9" s="186"/>
      <c r="BD9" s="186"/>
      <c r="BE9" s="186"/>
      <c r="BF9" s="186"/>
      <c r="BG9" s="186"/>
      <c r="BH9" s="186"/>
      <c r="BI9" s="186"/>
      <c r="BJ9" s="186"/>
      <c r="BK9" s="186"/>
      <c r="BL9" s="186"/>
      <c r="BM9" s="186"/>
      <c r="BN9" s="186"/>
      <c r="BO9" s="186"/>
      <c r="BP9" s="186"/>
      <c r="BQ9" s="186"/>
      <c r="BR9" s="186"/>
      <c r="BS9" s="186"/>
      <c r="BT9" s="186"/>
      <c r="BU9" s="186"/>
      <c r="BV9" s="187"/>
      <c r="BW9" s="185"/>
      <c r="BX9" s="186"/>
      <c r="BY9" s="186"/>
      <c r="BZ9" s="186"/>
      <c r="CA9" s="186"/>
      <c r="CB9" s="186"/>
      <c r="CC9" s="186"/>
      <c r="CD9" s="186"/>
      <c r="CE9" s="186"/>
      <c r="CF9" s="186"/>
      <c r="CG9" s="186"/>
      <c r="CH9" s="186"/>
      <c r="CI9" s="186"/>
      <c r="CJ9" s="186"/>
      <c r="CK9" s="186"/>
      <c r="CL9" s="186"/>
      <c r="CM9" s="186"/>
      <c r="CN9" s="187"/>
      <c r="CO9" s="185"/>
      <c r="CP9" s="186"/>
      <c r="CQ9" s="186"/>
      <c r="CR9" s="186"/>
      <c r="CS9" s="186"/>
      <c r="CT9" s="186"/>
      <c r="CU9" s="186"/>
      <c r="CV9" s="186"/>
      <c r="CW9" s="186"/>
      <c r="CX9" s="186"/>
      <c r="CY9" s="186"/>
      <c r="CZ9" s="186"/>
      <c r="DA9" s="186"/>
      <c r="DB9" s="186"/>
      <c r="DC9" s="186"/>
      <c r="DD9" s="186"/>
      <c r="DE9" s="186"/>
      <c r="DF9" s="189"/>
    </row>
    <row r="10" spans="1:110" ht="15" customHeight="1">
      <c r="A10" s="199"/>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1"/>
      <c r="AC10" s="202"/>
      <c r="AD10" s="203"/>
      <c r="AE10" s="203"/>
      <c r="AF10" s="203"/>
      <c r="AG10" s="203"/>
      <c r="AH10" s="203"/>
      <c r="AI10" s="203" t="s">
        <v>172</v>
      </c>
      <c r="AJ10" s="203"/>
      <c r="AK10" s="203"/>
      <c r="AL10" s="203"/>
      <c r="AM10" s="203"/>
      <c r="AN10" s="203"/>
      <c r="AO10" s="203"/>
      <c r="AP10" s="203"/>
      <c r="AQ10" s="203"/>
      <c r="AR10" s="203"/>
      <c r="AS10" s="203"/>
      <c r="AT10" s="203"/>
      <c r="AU10" s="203"/>
      <c r="AV10" s="203"/>
      <c r="AW10" s="203"/>
      <c r="AX10" s="203"/>
      <c r="AY10" s="203"/>
      <c r="AZ10" s="171" t="s">
        <v>135</v>
      </c>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3"/>
      <c r="BW10" s="171" t="s">
        <v>135</v>
      </c>
      <c r="BX10" s="172"/>
      <c r="BY10" s="172"/>
      <c r="BZ10" s="172"/>
      <c r="CA10" s="172"/>
      <c r="CB10" s="172"/>
      <c r="CC10" s="172"/>
      <c r="CD10" s="172"/>
      <c r="CE10" s="172"/>
      <c r="CF10" s="172"/>
      <c r="CG10" s="172"/>
      <c r="CH10" s="172"/>
      <c r="CI10" s="172"/>
      <c r="CJ10" s="172"/>
      <c r="CK10" s="172"/>
      <c r="CL10" s="172"/>
      <c r="CM10" s="172"/>
      <c r="CN10" s="173"/>
      <c r="CO10" s="171" t="s">
        <v>135</v>
      </c>
      <c r="CP10" s="172"/>
      <c r="CQ10" s="172"/>
      <c r="CR10" s="172"/>
      <c r="CS10" s="172"/>
      <c r="CT10" s="172"/>
      <c r="CU10" s="172"/>
      <c r="CV10" s="172"/>
      <c r="CW10" s="172"/>
      <c r="CX10" s="172"/>
      <c r="CY10" s="172"/>
      <c r="CZ10" s="172"/>
      <c r="DA10" s="172"/>
      <c r="DB10" s="172"/>
      <c r="DC10" s="172"/>
      <c r="DD10" s="172"/>
      <c r="DE10" s="172"/>
      <c r="DF10" s="207"/>
    </row>
    <row r="11" spans="1:110" ht="15" customHeight="1">
      <c r="A11" s="199"/>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1"/>
      <c r="AC11" s="202"/>
      <c r="AD11" s="203"/>
      <c r="AE11" s="203"/>
      <c r="AF11" s="203"/>
      <c r="AG11" s="203"/>
      <c r="AH11" s="203"/>
      <c r="AI11" s="203" t="s">
        <v>172</v>
      </c>
      <c r="AJ11" s="203"/>
      <c r="AK11" s="203"/>
      <c r="AL11" s="203"/>
      <c r="AM11" s="203"/>
      <c r="AN11" s="203"/>
      <c r="AO11" s="203"/>
      <c r="AP11" s="203"/>
      <c r="AQ11" s="203"/>
      <c r="AR11" s="203"/>
      <c r="AS11" s="203"/>
      <c r="AT11" s="203"/>
      <c r="AU11" s="203"/>
      <c r="AV11" s="203"/>
      <c r="AW11" s="203"/>
      <c r="AX11" s="203"/>
      <c r="AY11" s="203"/>
      <c r="AZ11" s="171" t="s">
        <v>135</v>
      </c>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3"/>
      <c r="BW11" s="171" t="s">
        <v>135</v>
      </c>
      <c r="BX11" s="172"/>
      <c r="BY11" s="172"/>
      <c r="BZ11" s="172"/>
      <c r="CA11" s="172"/>
      <c r="CB11" s="172"/>
      <c r="CC11" s="172"/>
      <c r="CD11" s="172"/>
      <c r="CE11" s="172"/>
      <c r="CF11" s="172"/>
      <c r="CG11" s="172"/>
      <c r="CH11" s="172"/>
      <c r="CI11" s="172"/>
      <c r="CJ11" s="172"/>
      <c r="CK11" s="172"/>
      <c r="CL11" s="172"/>
      <c r="CM11" s="172"/>
      <c r="CN11" s="173"/>
      <c r="CO11" s="171" t="s">
        <v>135</v>
      </c>
      <c r="CP11" s="172"/>
      <c r="CQ11" s="172"/>
      <c r="CR11" s="172"/>
      <c r="CS11" s="172"/>
      <c r="CT11" s="172"/>
      <c r="CU11" s="172"/>
      <c r="CV11" s="172"/>
      <c r="CW11" s="172"/>
      <c r="CX11" s="172"/>
      <c r="CY11" s="172"/>
      <c r="CZ11" s="172"/>
      <c r="DA11" s="172"/>
      <c r="DB11" s="172"/>
      <c r="DC11" s="172"/>
      <c r="DD11" s="172"/>
      <c r="DE11" s="172"/>
      <c r="DF11" s="207"/>
    </row>
    <row r="12" spans="1:110" ht="15" customHeight="1">
      <c r="A12" s="199"/>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1"/>
      <c r="AC12" s="202"/>
      <c r="AD12" s="203"/>
      <c r="AE12" s="203"/>
      <c r="AF12" s="203"/>
      <c r="AG12" s="203"/>
      <c r="AH12" s="203"/>
      <c r="AI12" s="203" t="s">
        <v>172</v>
      </c>
      <c r="AJ12" s="203"/>
      <c r="AK12" s="203"/>
      <c r="AL12" s="203"/>
      <c r="AM12" s="203"/>
      <c r="AN12" s="203"/>
      <c r="AO12" s="203"/>
      <c r="AP12" s="203"/>
      <c r="AQ12" s="203"/>
      <c r="AR12" s="203"/>
      <c r="AS12" s="203"/>
      <c r="AT12" s="203"/>
      <c r="AU12" s="203"/>
      <c r="AV12" s="203"/>
      <c r="AW12" s="203"/>
      <c r="AX12" s="203"/>
      <c r="AY12" s="203"/>
      <c r="AZ12" s="171" t="s">
        <v>135</v>
      </c>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3"/>
      <c r="BW12" s="171" t="s">
        <v>135</v>
      </c>
      <c r="BX12" s="172"/>
      <c r="BY12" s="172"/>
      <c r="BZ12" s="172"/>
      <c r="CA12" s="172"/>
      <c r="CB12" s="172"/>
      <c r="CC12" s="172"/>
      <c r="CD12" s="172"/>
      <c r="CE12" s="172"/>
      <c r="CF12" s="172"/>
      <c r="CG12" s="172"/>
      <c r="CH12" s="172"/>
      <c r="CI12" s="172"/>
      <c r="CJ12" s="172"/>
      <c r="CK12" s="172"/>
      <c r="CL12" s="172"/>
      <c r="CM12" s="172"/>
      <c r="CN12" s="173"/>
      <c r="CO12" s="171" t="s">
        <v>135</v>
      </c>
      <c r="CP12" s="172"/>
      <c r="CQ12" s="172"/>
      <c r="CR12" s="172"/>
      <c r="CS12" s="172"/>
      <c r="CT12" s="172"/>
      <c r="CU12" s="172"/>
      <c r="CV12" s="172"/>
      <c r="CW12" s="172"/>
      <c r="CX12" s="172"/>
      <c r="CY12" s="172"/>
      <c r="CZ12" s="172"/>
      <c r="DA12" s="172"/>
      <c r="DB12" s="172"/>
      <c r="DC12" s="172"/>
      <c r="DD12" s="172"/>
      <c r="DE12" s="172"/>
      <c r="DF12" s="207"/>
    </row>
    <row r="13" spans="1:110" ht="15" customHeight="1">
      <c r="A13" s="19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1"/>
      <c r="AC13" s="202"/>
      <c r="AD13" s="203"/>
      <c r="AE13" s="203"/>
      <c r="AF13" s="203"/>
      <c r="AG13" s="203"/>
      <c r="AH13" s="203"/>
      <c r="AI13" s="203" t="s">
        <v>172</v>
      </c>
      <c r="AJ13" s="203"/>
      <c r="AK13" s="203"/>
      <c r="AL13" s="203"/>
      <c r="AM13" s="203"/>
      <c r="AN13" s="203"/>
      <c r="AO13" s="203"/>
      <c r="AP13" s="203"/>
      <c r="AQ13" s="203"/>
      <c r="AR13" s="203"/>
      <c r="AS13" s="203"/>
      <c r="AT13" s="203"/>
      <c r="AU13" s="203"/>
      <c r="AV13" s="203"/>
      <c r="AW13" s="203"/>
      <c r="AX13" s="203"/>
      <c r="AY13" s="203"/>
      <c r="AZ13" s="171" t="s">
        <v>135</v>
      </c>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3"/>
      <c r="BW13" s="171" t="s">
        <v>135</v>
      </c>
      <c r="BX13" s="172"/>
      <c r="BY13" s="172"/>
      <c r="BZ13" s="172"/>
      <c r="CA13" s="172"/>
      <c r="CB13" s="172"/>
      <c r="CC13" s="172"/>
      <c r="CD13" s="172"/>
      <c r="CE13" s="172"/>
      <c r="CF13" s="172"/>
      <c r="CG13" s="172"/>
      <c r="CH13" s="172"/>
      <c r="CI13" s="172"/>
      <c r="CJ13" s="172"/>
      <c r="CK13" s="172"/>
      <c r="CL13" s="172"/>
      <c r="CM13" s="172"/>
      <c r="CN13" s="173"/>
      <c r="CO13" s="171" t="s">
        <v>135</v>
      </c>
      <c r="CP13" s="172"/>
      <c r="CQ13" s="172"/>
      <c r="CR13" s="172"/>
      <c r="CS13" s="172"/>
      <c r="CT13" s="172"/>
      <c r="CU13" s="172"/>
      <c r="CV13" s="172"/>
      <c r="CW13" s="172"/>
      <c r="CX13" s="172"/>
      <c r="CY13" s="172"/>
      <c r="CZ13" s="172"/>
      <c r="DA13" s="172"/>
      <c r="DB13" s="172"/>
      <c r="DC13" s="172"/>
      <c r="DD13" s="172"/>
      <c r="DE13" s="172"/>
      <c r="DF13" s="207"/>
    </row>
    <row r="14" spans="1:110" ht="22.5" customHeight="1">
      <c r="A14" s="211" t="s">
        <v>110</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3"/>
      <c r="AC14" s="202" t="s">
        <v>111</v>
      </c>
      <c r="AD14" s="203"/>
      <c r="AE14" s="203"/>
      <c r="AF14" s="203"/>
      <c r="AG14" s="203"/>
      <c r="AH14" s="203"/>
      <c r="AI14" s="203" t="s">
        <v>105</v>
      </c>
      <c r="AJ14" s="203"/>
      <c r="AK14" s="203"/>
      <c r="AL14" s="203"/>
      <c r="AM14" s="203"/>
      <c r="AN14" s="203"/>
      <c r="AO14" s="203"/>
      <c r="AP14" s="203"/>
      <c r="AQ14" s="203"/>
      <c r="AR14" s="203"/>
      <c r="AS14" s="203"/>
      <c r="AT14" s="203"/>
      <c r="AU14" s="203"/>
      <c r="AV14" s="203"/>
      <c r="AW14" s="203"/>
      <c r="AX14" s="203"/>
      <c r="AY14" s="203"/>
      <c r="AZ14" s="171" t="s">
        <v>135</v>
      </c>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3"/>
      <c r="BW14" s="171" t="s">
        <v>135</v>
      </c>
      <c r="BX14" s="172"/>
      <c r="BY14" s="172"/>
      <c r="BZ14" s="172"/>
      <c r="CA14" s="172"/>
      <c r="CB14" s="172"/>
      <c r="CC14" s="172"/>
      <c r="CD14" s="172"/>
      <c r="CE14" s="172"/>
      <c r="CF14" s="172"/>
      <c r="CG14" s="172"/>
      <c r="CH14" s="172"/>
      <c r="CI14" s="172"/>
      <c r="CJ14" s="172"/>
      <c r="CK14" s="172"/>
      <c r="CL14" s="172"/>
      <c r="CM14" s="172"/>
      <c r="CN14" s="173"/>
      <c r="CO14" s="171" t="s">
        <v>135</v>
      </c>
      <c r="CP14" s="172"/>
      <c r="CQ14" s="172"/>
      <c r="CR14" s="172"/>
      <c r="CS14" s="172"/>
      <c r="CT14" s="172"/>
      <c r="CU14" s="172"/>
      <c r="CV14" s="172"/>
      <c r="CW14" s="172"/>
      <c r="CX14" s="172"/>
      <c r="CY14" s="172"/>
      <c r="CZ14" s="172"/>
      <c r="DA14" s="172"/>
      <c r="DB14" s="172"/>
      <c r="DC14" s="172"/>
      <c r="DD14" s="172"/>
      <c r="DE14" s="172"/>
      <c r="DF14" s="207"/>
    </row>
    <row r="15" spans="1:110" ht="12" customHeight="1">
      <c r="A15" s="196" t="s">
        <v>109</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8"/>
      <c r="AC15" s="177"/>
      <c r="AD15" s="177"/>
      <c r="AE15" s="177"/>
      <c r="AF15" s="177"/>
      <c r="AG15" s="177"/>
      <c r="AH15" s="178"/>
      <c r="AI15" s="176" t="s">
        <v>172</v>
      </c>
      <c r="AJ15" s="177"/>
      <c r="AK15" s="177"/>
      <c r="AL15" s="177"/>
      <c r="AM15" s="177"/>
      <c r="AN15" s="177"/>
      <c r="AO15" s="177"/>
      <c r="AP15" s="177"/>
      <c r="AQ15" s="177"/>
      <c r="AR15" s="177"/>
      <c r="AS15" s="177"/>
      <c r="AT15" s="177"/>
      <c r="AU15" s="177"/>
      <c r="AV15" s="177"/>
      <c r="AW15" s="177"/>
      <c r="AX15" s="177"/>
      <c r="AY15" s="178"/>
      <c r="AZ15" s="182" t="s">
        <v>135</v>
      </c>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4"/>
      <c r="BW15" s="182" t="s">
        <v>135</v>
      </c>
      <c r="BX15" s="183"/>
      <c r="BY15" s="183"/>
      <c r="BZ15" s="183"/>
      <c r="CA15" s="183"/>
      <c r="CB15" s="183"/>
      <c r="CC15" s="183"/>
      <c r="CD15" s="183"/>
      <c r="CE15" s="183"/>
      <c r="CF15" s="183"/>
      <c r="CG15" s="183"/>
      <c r="CH15" s="183"/>
      <c r="CI15" s="183"/>
      <c r="CJ15" s="183"/>
      <c r="CK15" s="183"/>
      <c r="CL15" s="183"/>
      <c r="CM15" s="183"/>
      <c r="CN15" s="184"/>
      <c r="CO15" s="182" t="s">
        <v>135</v>
      </c>
      <c r="CP15" s="183"/>
      <c r="CQ15" s="183"/>
      <c r="CR15" s="183"/>
      <c r="CS15" s="183"/>
      <c r="CT15" s="183"/>
      <c r="CU15" s="183"/>
      <c r="CV15" s="183"/>
      <c r="CW15" s="183"/>
      <c r="CX15" s="183"/>
      <c r="CY15" s="183"/>
      <c r="CZ15" s="183"/>
      <c r="DA15" s="183"/>
      <c r="DB15" s="183"/>
      <c r="DC15" s="183"/>
      <c r="DD15" s="183"/>
      <c r="DE15" s="183"/>
      <c r="DF15" s="188"/>
    </row>
    <row r="16" spans="1:110" ht="1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2"/>
      <c r="AC16" s="180"/>
      <c r="AD16" s="180"/>
      <c r="AE16" s="180"/>
      <c r="AF16" s="180"/>
      <c r="AG16" s="180"/>
      <c r="AH16" s="181"/>
      <c r="AI16" s="179"/>
      <c r="AJ16" s="180"/>
      <c r="AK16" s="180"/>
      <c r="AL16" s="180"/>
      <c r="AM16" s="180"/>
      <c r="AN16" s="180"/>
      <c r="AO16" s="180"/>
      <c r="AP16" s="180"/>
      <c r="AQ16" s="180"/>
      <c r="AR16" s="180"/>
      <c r="AS16" s="180"/>
      <c r="AT16" s="180"/>
      <c r="AU16" s="180"/>
      <c r="AV16" s="180"/>
      <c r="AW16" s="180"/>
      <c r="AX16" s="180"/>
      <c r="AY16" s="181"/>
      <c r="AZ16" s="185"/>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7"/>
      <c r="BW16" s="185"/>
      <c r="BX16" s="186"/>
      <c r="BY16" s="186"/>
      <c r="BZ16" s="186"/>
      <c r="CA16" s="186"/>
      <c r="CB16" s="186"/>
      <c r="CC16" s="186"/>
      <c r="CD16" s="186"/>
      <c r="CE16" s="186"/>
      <c r="CF16" s="186"/>
      <c r="CG16" s="186"/>
      <c r="CH16" s="186"/>
      <c r="CI16" s="186"/>
      <c r="CJ16" s="186"/>
      <c r="CK16" s="186"/>
      <c r="CL16" s="186"/>
      <c r="CM16" s="186"/>
      <c r="CN16" s="187"/>
      <c r="CO16" s="185"/>
      <c r="CP16" s="186"/>
      <c r="CQ16" s="186"/>
      <c r="CR16" s="186"/>
      <c r="CS16" s="186"/>
      <c r="CT16" s="186"/>
      <c r="CU16" s="186"/>
      <c r="CV16" s="186"/>
      <c r="CW16" s="186"/>
      <c r="CX16" s="186"/>
      <c r="CY16" s="186"/>
      <c r="CZ16" s="186"/>
      <c r="DA16" s="186"/>
      <c r="DB16" s="186"/>
      <c r="DC16" s="186"/>
      <c r="DD16" s="186"/>
      <c r="DE16" s="186"/>
      <c r="DF16" s="189"/>
    </row>
    <row r="17" spans="1:110" ht="15" customHeight="1">
      <c r="A17" s="199"/>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1"/>
      <c r="AC17" s="202"/>
      <c r="AD17" s="203"/>
      <c r="AE17" s="203"/>
      <c r="AF17" s="203"/>
      <c r="AG17" s="203"/>
      <c r="AH17" s="203"/>
      <c r="AI17" s="203" t="s">
        <v>172</v>
      </c>
      <c r="AJ17" s="203"/>
      <c r="AK17" s="203"/>
      <c r="AL17" s="203"/>
      <c r="AM17" s="203"/>
      <c r="AN17" s="203"/>
      <c r="AO17" s="203"/>
      <c r="AP17" s="203"/>
      <c r="AQ17" s="203"/>
      <c r="AR17" s="203"/>
      <c r="AS17" s="203"/>
      <c r="AT17" s="203"/>
      <c r="AU17" s="203"/>
      <c r="AV17" s="203"/>
      <c r="AW17" s="203"/>
      <c r="AX17" s="203"/>
      <c r="AY17" s="203"/>
      <c r="AZ17" s="171" t="s">
        <v>135</v>
      </c>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3"/>
      <c r="BW17" s="171" t="s">
        <v>135</v>
      </c>
      <c r="BX17" s="172"/>
      <c r="BY17" s="172"/>
      <c r="BZ17" s="172"/>
      <c r="CA17" s="172"/>
      <c r="CB17" s="172"/>
      <c r="CC17" s="172"/>
      <c r="CD17" s="172"/>
      <c r="CE17" s="172"/>
      <c r="CF17" s="172"/>
      <c r="CG17" s="172"/>
      <c r="CH17" s="172"/>
      <c r="CI17" s="172"/>
      <c r="CJ17" s="172"/>
      <c r="CK17" s="172"/>
      <c r="CL17" s="172"/>
      <c r="CM17" s="172"/>
      <c r="CN17" s="173"/>
      <c r="CO17" s="171" t="s">
        <v>135</v>
      </c>
      <c r="CP17" s="172"/>
      <c r="CQ17" s="172"/>
      <c r="CR17" s="172"/>
      <c r="CS17" s="172"/>
      <c r="CT17" s="172"/>
      <c r="CU17" s="172"/>
      <c r="CV17" s="172"/>
      <c r="CW17" s="172"/>
      <c r="CX17" s="172"/>
      <c r="CY17" s="172"/>
      <c r="CZ17" s="172"/>
      <c r="DA17" s="172"/>
      <c r="DB17" s="172"/>
      <c r="DC17" s="172"/>
      <c r="DD17" s="172"/>
      <c r="DE17" s="172"/>
      <c r="DF17" s="207"/>
    </row>
    <row r="18" spans="1:110" ht="15" customHeight="1">
      <c r="A18" s="199"/>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1"/>
      <c r="AC18" s="202"/>
      <c r="AD18" s="203"/>
      <c r="AE18" s="203"/>
      <c r="AF18" s="203"/>
      <c r="AG18" s="203"/>
      <c r="AH18" s="203"/>
      <c r="AI18" s="203" t="s">
        <v>172</v>
      </c>
      <c r="AJ18" s="203"/>
      <c r="AK18" s="203"/>
      <c r="AL18" s="203"/>
      <c r="AM18" s="203"/>
      <c r="AN18" s="203"/>
      <c r="AO18" s="203"/>
      <c r="AP18" s="203"/>
      <c r="AQ18" s="203"/>
      <c r="AR18" s="203"/>
      <c r="AS18" s="203"/>
      <c r="AT18" s="203"/>
      <c r="AU18" s="203"/>
      <c r="AV18" s="203"/>
      <c r="AW18" s="203"/>
      <c r="AX18" s="203"/>
      <c r="AY18" s="203"/>
      <c r="AZ18" s="171" t="s">
        <v>135</v>
      </c>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3"/>
      <c r="BW18" s="171" t="s">
        <v>135</v>
      </c>
      <c r="BX18" s="172"/>
      <c r="BY18" s="172"/>
      <c r="BZ18" s="172"/>
      <c r="CA18" s="172"/>
      <c r="CB18" s="172"/>
      <c r="CC18" s="172"/>
      <c r="CD18" s="172"/>
      <c r="CE18" s="172"/>
      <c r="CF18" s="172"/>
      <c r="CG18" s="172"/>
      <c r="CH18" s="172"/>
      <c r="CI18" s="172"/>
      <c r="CJ18" s="172"/>
      <c r="CK18" s="172"/>
      <c r="CL18" s="172"/>
      <c r="CM18" s="172"/>
      <c r="CN18" s="173"/>
      <c r="CO18" s="171" t="s">
        <v>135</v>
      </c>
      <c r="CP18" s="172"/>
      <c r="CQ18" s="172"/>
      <c r="CR18" s="172"/>
      <c r="CS18" s="172"/>
      <c r="CT18" s="172"/>
      <c r="CU18" s="172"/>
      <c r="CV18" s="172"/>
      <c r="CW18" s="172"/>
      <c r="CX18" s="172"/>
      <c r="CY18" s="172"/>
      <c r="CZ18" s="172"/>
      <c r="DA18" s="172"/>
      <c r="DB18" s="172"/>
      <c r="DC18" s="172"/>
      <c r="DD18" s="172"/>
      <c r="DE18" s="172"/>
      <c r="DF18" s="207"/>
    </row>
    <row r="19" spans="1:110" ht="15" customHeight="1">
      <c r="A19" s="199"/>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202"/>
      <c r="AD19" s="203"/>
      <c r="AE19" s="203"/>
      <c r="AF19" s="203"/>
      <c r="AG19" s="203"/>
      <c r="AH19" s="203"/>
      <c r="AI19" s="203" t="s">
        <v>172</v>
      </c>
      <c r="AJ19" s="203"/>
      <c r="AK19" s="203"/>
      <c r="AL19" s="203"/>
      <c r="AM19" s="203"/>
      <c r="AN19" s="203"/>
      <c r="AO19" s="203"/>
      <c r="AP19" s="203"/>
      <c r="AQ19" s="203"/>
      <c r="AR19" s="203"/>
      <c r="AS19" s="203"/>
      <c r="AT19" s="203"/>
      <c r="AU19" s="203"/>
      <c r="AV19" s="203"/>
      <c r="AW19" s="203"/>
      <c r="AX19" s="203"/>
      <c r="AY19" s="203"/>
      <c r="AZ19" s="171" t="s">
        <v>135</v>
      </c>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3"/>
      <c r="BW19" s="171" t="s">
        <v>135</v>
      </c>
      <c r="BX19" s="172"/>
      <c r="BY19" s="172"/>
      <c r="BZ19" s="172"/>
      <c r="CA19" s="172"/>
      <c r="CB19" s="172"/>
      <c r="CC19" s="172"/>
      <c r="CD19" s="172"/>
      <c r="CE19" s="172"/>
      <c r="CF19" s="172"/>
      <c r="CG19" s="172"/>
      <c r="CH19" s="172"/>
      <c r="CI19" s="172"/>
      <c r="CJ19" s="172"/>
      <c r="CK19" s="172"/>
      <c r="CL19" s="172"/>
      <c r="CM19" s="172"/>
      <c r="CN19" s="173"/>
      <c r="CO19" s="171" t="s">
        <v>135</v>
      </c>
      <c r="CP19" s="172"/>
      <c r="CQ19" s="172"/>
      <c r="CR19" s="172"/>
      <c r="CS19" s="172"/>
      <c r="CT19" s="172"/>
      <c r="CU19" s="172"/>
      <c r="CV19" s="172"/>
      <c r="CW19" s="172"/>
      <c r="CX19" s="172"/>
      <c r="CY19" s="172"/>
      <c r="CZ19" s="172"/>
      <c r="DA19" s="172"/>
      <c r="DB19" s="172"/>
      <c r="DC19" s="172"/>
      <c r="DD19" s="172"/>
      <c r="DE19" s="172"/>
      <c r="DF19" s="207"/>
    </row>
    <row r="20" spans="1:110" ht="15" customHeight="1">
      <c r="A20" s="199"/>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1"/>
      <c r="AC20" s="202"/>
      <c r="AD20" s="203"/>
      <c r="AE20" s="203"/>
      <c r="AF20" s="203"/>
      <c r="AG20" s="203"/>
      <c r="AH20" s="203"/>
      <c r="AI20" s="203" t="s">
        <v>172</v>
      </c>
      <c r="AJ20" s="203"/>
      <c r="AK20" s="203"/>
      <c r="AL20" s="203"/>
      <c r="AM20" s="203"/>
      <c r="AN20" s="203"/>
      <c r="AO20" s="203"/>
      <c r="AP20" s="203"/>
      <c r="AQ20" s="203"/>
      <c r="AR20" s="203"/>
      <c r="AS20" s="203"/>
      <c r="AT20" s="203"/>
      <c r="AU20" s="203"/>
      <c r="AV20" s="203"/>
      <c r="AW20" s="203"/>
      <c r="AX20" s="203"/>
      <c r="AY20" s="203"/>
      <c r="AZ20" s="171" t="s">
        <v>135</v>
      </c>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3"/>
      <c r="BW20" s="171" t="s">
        <v>135</v>
      </c>
      <c r="BX20" s="172"/>
      <c r="BY20" s="172"/>
      <c r="BZ20" s="172"/>
      <c r="CA20" s="172"/>
      <c r="CB20" s="172"/>
      <c r="CC20" s="172"/>
      <c r="CD20" s="172"/>
      <c r="CE20" s="172"/>
      <c r="CF20" s="172"/>
      <c r="CG20" s="172"/>
      <c r="CH20" s="172"/>
      <c r="CI20" s="172"/>
      <c r="CJ20" s="172"/>
      <c r="CK20" s="172"/>
      <c r="CL20" s="172"/>
      <c r="CM20" s="172"/>
      <c r="CN20" s="173"/>
      <c r="CO20" s="171" t="s">
        <v>135</v>
      </c>
      <c r="CP20" s="172"/>
      <c r="CQ20" s="172"/>
      <c r="CR20" s="172"/>
      <c r="CS20" s="172"/>
      <c r="CT20" s="172"/>
      <c r="CU20" s="172"/>
      <c r="CV20" s="172"/>
      <c r="CW20" s="172"/>
      <c r="CX20" s="172"/>
      <c r="CY20" s="172"/>
      <c r="CZ20" s="172"/>
      <c r="DA20" s="172"/>
      <c r="DB20" s="172"/>
      <c r="DC20" s="172"/>
      <c r="DD20" s="172"/>
      <c r="DE20" s="172"/>
      <c r="DF20" s="207"/>
    </row>
    <row r="21" spans="1:110" ht="15" customHeight="1">
      <c r="A21" s="32" t="s">
        <v>112</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33"/>
      <c r="AC21" s="202" t="s">
        <v>113</v>
      </c>
      <c r="AD21" s="203"/>
      <c r="AE21" s="203"/>
      <c r="AF21" s="203"/>
      <c r="AG21" s="203"/>
      <c r="AH21" s="203"/>
      <c r="AI21" s="221" t="s">
        <v>125</v>
      </c>
      <c r="AJ21" s="222"/>
      <c r="AK21" s="222"/>
      <c r="AL21" s="222"/>
      <c r="AM21" s="222"/>
      <c r="AN21" s="222"/>
      <c r="AO21" s="222"/>
      <c r="AP21" s="222"/>
      <c r="AQ21" s="222"/>
      <c r="AR21" s="222"/>
      <c r="AS21" s="222"/>
      <c r="AT21" s="222"/>
      <c r="AU21" s="222"/>
      <c r="AV21" s="222"/>
      <c r="AW21" s="222"/>
      <c r="AX21" s="222"/>
      <c r="AY21" s="202"/>
      <c r="AZ21" s="220">
        <f>AZ22+AZ26</f>
        <v>1518000</v>
      </c>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214">
        <f>BW22+BW26</f>
        <v>1851515.6999999993</v>
      </c>
      <c r="BX21" s="223"/>
      <c r="BY21" s="223"/>
      <c r="BZ21" s="223"/>
      <c r="CA21" s="223"/>
      <c r="CB21" s="223"/>
      <c r="CC21" s="223"/>
      <c r="CD21" s="223"/>
      <c r="CE21" s="223"/>
      <c r="CF21" s="223"/>
      <c r="CG21" s="223"/>
      <c r="CH21" s="223"/>
      <c r="CI21" s="223"/>
      <c r="CJ21" s="223"/>
      <c r="CK21" s="223"/>
      <c r="CL21" s="223"/>
      <c r="CM21" s="223"/>
      <c r="CN21" s="224"/>
      <c r="CO21" s="220">
        <f>AZ21-BW21</f>
        <v>-333515.69999999925</v>
      </c>
      <c r="CP21" s="175"/>
      <c r="CQ21" s="175"/>
      <c r="CR21" s="175"/>
      <c r="CS21" s="175"/>
      <c r="CT21" s="175"/>
      <c r="CU21" s="175"/>
      <c r="CV21" s="175"/>
      <c r="CW21" s="175"/>
      <c r="CX21" s="175"/>
      <c r="CY21" s="175"/>
      <c r="CZ21" s="175"/>
      <c r="DA21" s="175"/>
      <c r="DB21" s="175"/>
      <c r="DC21" s="175"/>
      <c r="DD21" s="175"/>
      <c r="DE21" s="175"/>
      <c r="DF21" s="175"/>
    </row>
    <row r="22" spans="1:110" ht="23.25" customHeight="1">
      <c r="A22" s="225" t="s">
        <v>117</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7"/>
      <c r="AC22" s="202" t="s">
        <v>113</v>
      </c>
      <c r="AD22" s="203"/>
      <c r="AE22" s="203"/>
      <c r="AF22" s="203"/>
      <c r="AG22" s="203"/>
      <c r="AH22" s="203"/>
      <c r="AI22" s="221" t="s">
        <v>126</v>
      </c>
      <c r="AJ22" s="222"/>
      <c r="AK22" s="222"/>
      <c r="AL22" s="222"/>
      <c r="AM22" s="222"/>
      <c r="AN22" s="222"/>
      <c r="AO22" s="222"/>
      <c r="AP22" s="222"/>
      <c r="AQ22" s="222"/>
      <c r="AR22" s="222"/>
      <c r="AS22" s="222"/>
      <c r="AT22" s="222"/>
      <c r="AU22" s="222"/>
      <c r="AV22" s="222"/>
      <c r="AW22" s="222"/>
      <c r="AX22" s="222"/>
      <c r="AY22" s="202"/>
      <c r="AZ22" s="217">
        <f>AZ23</f>
        <v>-12653100</v>
      </c>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9"/>
      <c r="BW22" s="214">
        <f>BW23</f>
        <v>-8610349.47</v>
      </c>
      <c r="BX22" s="215"/>
      <c r="BY22" s="215"/>
      <c r="BZ22" s="215"/>
      <c r="CA22" s="215"/>
      <c r="CB22" s="215"/>
      <c r="CC22" s="215"/>
      <c r="CD22" s="215"/>
      <c r="CE22" s="215"/>
      <c r="CF22" s="215"/>
      <c r="CG22" s="215"/>
      <c r="CH22" s="215"/>
      <c r="CI22" s="215"/>
      <c r="CJ22" s="215"/>
      <c r="CK22" s="215"/>
      <c r="CL22" s="215"/>
      <c r="CM22" s="215"/>
      <c r="CN22" s="216"/>
      <c r="CO22" s="220" t="s">
        <v>19</v>
      </c>
      <c r="CP22" s="175"/>
      <c r="CQ22" s="175"/>
      <c r="CR22" s="175"/>
      <c r="CS22" s="175"/>
      <c r="CT22" s="175"/>
      <c r="CU22" s="175"/>
      <c r="CV22" s="175"/>
      <c r="CW22" s="175"/>
      <c r="CX22" s="175"/>
      <c r="CY22" s="175"/>
      <c r="CZ22" s="175"/>
      <c r="DA22" s="175"/>
      <c r="DB22" s="175"/>
      <c r="DC22" s="175"/>
      <c r="DD22" s="175"/>
      <c r="DE22" s="175"/>
      <c r="DF22" s="175"/>
    </row>
    <row r="23" spans="1:110" ht="29.25" customHeight="1" thickBot="1">
      <c r="A23" s="225" t="s">
        <v>118</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7"/>
      <c r="AC23" s="231" t="s">
        <v>114</v>
      </c>
      <c r="AD23" s="232"/>
      <c r="AE23" s="232"/>
      <c r="AF23" s="232"/>
      <c r="AG23" s="232"/>
      <c r="AH23" s="232"/>
      <c r="AI23" s="245" t="s">
        <v>127</v>
      </c>
      <c r="AJ23" s="246"/>
      <c r="AK23" s="246"/>
      <c r="AL23" s="246"/>
      <c r="AM23" s="246"/>
      <c r="AN23" s="246"/>
      <c r="AO23" s="246"/>
      <c r="AP23" s="246"/>
      <c r="AQ23" s="246"/>
      <c r="AR23" s="246"/>
      <c r="AS23" s="246"/>
      <c r="AT23" s="246"/>
      <c r="AU23" s="246"/>
      <c r="AV23" s="246"/>
      <c r="AW23" s="246"/>
      <c r="AX23" s="246"/>
      <c r="AY23" s="231"/>
      <c r="AZ23" s="220">
        <f>AZ24</f>
        <v>-12653100</v>
      </c>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214">
        <f>BW24</f>
        <v>-8610349.47</v>
      </c>
      <c r="BX23" s="215"/>
      <c r="BY23" s="215"/>
      <c r="BZ23" s="215"/>
      <c r="CA23" s="215"/>
      <c r="CB23" s="215"/>
      <c r="CC23" s="215"/>
      <c r="CD23" s="215"/>
      <c r="CE23" s="215"/>
      <c r="CF23" s="215"/>
      <c r="CG23" s="215"/>
      <c r="CH23" s="215"/>
      <c r="CI23" s="215"/>
      <c r="CJ23" s="215"/>
      <c r="CK23" s="215"/>
      <c r="CL23" s="215"/>
      <c r="CM23" s="215"/>
      <c r="CN23" s="216"/>
      <c r="CO23" s="220" t="s">
        <v>19</v>
      </c>
      <c r="CP23" s="175"/>
      <c r="CQ23" s="175"/>
      <c r="CR23" s="175"/>
      <c r="CS23" s="175"/>
      <c r="CT23" s="175"/>
      <c r="CU23" s="175"/>
      <c r="CV23" s="175"/>
      <c r="CW23" s="175"/>
      <c r="CX23" s="175"/>
      <c r="CY23" s="175"/>
      <c r="CZ23" s="175"/>
      <c r="DA23" s="175"/>
      <c r="DB23" s="175"/>
      <c r="DC23" s="175"/>
      <c r="DD23" s="175"/>
      <c r="DE23" s="175"/>
      <c r="DF23" s="175"/>
    </row>
    <row r="24" spans="1:110" ht="27" customHeight="1" thickBot="1">
      <c r="A24" s="225" t="s">
        <v>119</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c r="AC24" s="231" t="s">
        <v>114</v>
      </c>
      <c r="AD24" s="232"/>
      <c r="AE24" s="232"/>
      <c r="AF24" s="232"/>
      <c r="AG24" s="232"/>
      <c r="AH24" s="232"/>
      <c r="AI24" s="228" t="s">
        <v>128</v>
      </c>
      <c r="AJ24" s="229"/>
      <c r="AK24" s="229"/>
      <c r="AL24" s="229"/>
      <c r="AM24" s="229"/>
      <c r="AN24" s="229"/>
      <c r="AO24" s="229"/>
      <c r="AP24" s="229"/>
      <c r="AQ24" s="229"/>
      <c r="AR24" s="229"/>
      <c r="AS24" s="229"/>
      <c r="AT24" s="229"/>
      <c r="AU24" s="229"/>
      <c r="AV24" s="229"/>
      <c r="AW24" s="229"/>
      <c r="AX24" s="229"/>
      <c r="AY24" s="230"/>
      <c r="AZ24" s="220">
        <f>AZ25</f>
        <v>-12653100</v>
      </c>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214">
        <f>BW25</f>
        <v>-8610349.47</v>
      </c>
      <c r="BX24" s="215"/>
      <c r="BY24" s="215"/>
      <c r="BZ24" s="215"/>
      <c r="CA24" s="215"/>
      <c r="CB24" s="215"/>
      <c r="CC24" s="215"/>
      <c r="CD24" s="215"/>
      <c r="CE24" s="215"/>
      <c r="CF24" s="215"/>
      <c r="CG24" s="215"/>
      <c r="CH24" s="215"/>
      <c r="CI24" s="215"/>
      <c r="CJ24" s="215"/>
      <c r="CK24" s="215"/>
      <c r="CL24" s="215"/>
      <c r="CM24" s="215"/>
      <c r="CN24" s="216"/>
      <c r="CO24" s="220" t="s">
        <v>19</v>
      </c>
      <c r="CP24" s="175"/>
      <c r="CQ24" s="175"/>
      <c r="CR24" s="175"/>
      <c r="CS24" s="175"/>
      <c r="CT24" s="175"/>
      <c r="CU24" s="175"/>
      <c r="CV24" s="175"/>
      <c r="CW24" s="175"/>
      <c r="CX24" s="175"/>
      <c r="CY24" s="175"/>
      <c r="CZ24" s="175"/>
      <c r="DA24" s="175"/>
      <c r="DB24" s="175"/>
      <c r="DC24" s="175"/>
      <c r="DD24" s="175"/>
      <c r="DE24" s="175"/>
      <c r="DF24" s="175"/>
    </row>
    <row r="25" spans="1:110" ht="33.75" customHeight="1" thickBot="1">
      <c r="A25" s="225" t="s">
        <v>120</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c r="AC25" s="231" t="s">
        <v>114</v>
      </c>
      <c r="AD25" s="232"/>
      <c r="AE25" s="232"/>
      <c r="AF25" s="232"/>
      <c r="AG25" s="232"/>
      <c r="AH25" s="232"/>
      <c r="AI25" s="228" t="s">
        <v>129</v>
      </c>
      <c r="AJ25" s="229"/>
      <c r="AK25" s="229"/>
      <c r="AL25" s="229"/>
      <c r="AM25" s="229"/>
      <c r="AN25" s="229"/>
      <c r="AO25" s="229"/>
      <c r="AP25" s="229"/>
      <c r="AQ25" s="229"/>
      <c r="AR25" s="229"/>
      <c r="AS25" s="229"/>
      <c r="AT25" s="229"/>
      <c r="AU25" s="229"/>
      <c r="AV25" s="229"/>
      <c r="AW25" s="229"/>
      <c r="AX25" s="229"/>
      <c r="AY25" s="230"/>
      <c r="AZ25" s="220">
        <v>-12653100</v>
      </c>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242">
        <f>-8610349.47</f>
        <v>-8610349.47</v>
      </c>
      <c r="BX25" s="243"/>
      <c r="BY25" s="243"/>
      <c r="BZ25" s="243"/>
      <c r="CA25" s="243"/>
      <c r="CB25" s="243"/>
      <c r="CC25" s="243"/>
      <c r="CD25" s="243"/>
      <c r="CE25" s="243"/>
      <c r="CF25" s="243"/>
      <c r="CG25" s="243"/>
      <c r="CH25" s="243"/>
      <c r="CI25" s="243"/>
      <c r="CJ25" s="243"/>
      <c r="CK25" s="243"/>
      <c r="CL25" s="243"/>
      <c r="CM25" s="243"/>
      <c r="CN25" s="244"/>
      <c r="CO25" s="220" t="s">
        <v>19</v>
      </c>
      <c r="CP25" s="175"/>
      <c r="CQ25" s="175"/>
      <c r="CR25" s="175"/>
      <c r="CS25" s="175"/>
      <c r="CT25" s="175"/>
      <c r="CU25" s="175"/>
      <c r="CV25" s="175"/>
      <c r="CW25" s="175"/>
      <c r="CX25" s="175"/>
      <c r="CY25" s="175"/>
      <c r="CZ25" s="175"/>
      <c r="DA25" s="175"/>
      <c r="DB25" s="175"/>
      <c r="DC25" s="175"/>
      <c r="DD25" s="175"/>
      <c r="DE25" s="175"/>
      <c r="DF25" s="175"/>
    </row>
    <row r="26" spans="1:110" ht="24" customHeight="1" thickBot="1">
      <c r="A26" s="225" t="s">
        <v>121</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7"/>
      <c r="AC26" s="231" t="s">
        <v>113</v>
      </c>
      <c r="AD26" s="232"/>
      <c r="AE26" s="232"/>
      <c r="AF26" s="232"/>
      <c r="AG26" s="232"/>
      <c r="AH26" s="232"/>
      <c r="AI26" s="228" t="s">
        <v>130</v>
      </c>
      <c r="AJ26" s="229"/>
      <c r="AK26" s="229"/>
      <c r="AL26" s="229"/>
      <c r="AM26" s="229"/>
      <c r="AN26" s="229"/>
      <c r="AO26" s="229"/>
      <c r="AP26" s="229"/>
      <c r="AQ26" s="229"/>
      <c r="AR26" s="229"/>
      <c r="AS26" s="229"/>
      <c r="AT26" s="229"/>
      <c r="AU26" s="229"/>
      <c r="AV26" s="229"/>
      <c r="AW26" s="229"/>
      <c r="AX26" s="229"/>
      <c r="AY26" s="230"/>
      <c r="AZ26" s="220">
        <f>AZ27</f>
        <v>14171100</v>
      </c>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239">
        <f>BW27</f>
        <v>10461865.17</v>
      </c>
      <c r="BX26" s="240"/>
      <c r="BY26" s="240"/>
      <c r="BZ26" s="240"/>
      <c r="CA26" s="240"/>
      <c r="CB26" s="240"/>
      <c r="CC26" s="240"/>
      <c r="CD26" s="240"/>
      <c r="CE26" s="240"/>
      <c r="CF26" s="240"/>
      <c r="CG26" s="240"/>
      <c r="CH26" s="240"/>
      <c r="CI26" s="240"/>
      <c r="CJ26" s="240"/>
      <c r="CK26" s="240"/>
      <c r="CL26" s="240"/>
      <c r="CM26" s="240"/>
      <c r="CN26" s="241"/>
      <c r="CO26" s="220" t="s">
        <v>19</v>
      </c>
      <c r="CP26" s="175"/>
      <c r="CQ26" s="175"/>
      <c r="CR26" s="175"/>
      <c r="CS26" s="175"/>
      <c r="CT26" s="175"/>
      <c r="CU26" s="175"/>
      <c r="CV26" s="175"/>
      <c r="CW26" s="175"/>
      <c r="CX26" s="175"/>
      <c r="CY26" s="175"/>
      <c r="CZ26" s="175"/>
      <c r="DA26" s="175"/>
      <c r="DB26" s="175"/>
      <c r="DC26" s="175"/>
      <c r="DD26" s="175"/>
      <c r="DE26" s="175"/>
      <c r="DF26" s="175"/>
    </row>
    <row r="27" spans="1:110" ht="27" customHeight="1" thickBot="1">
      <c r="A27" s="225" t="s">
        <v>122</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7"/>
      <c r="AC27" s="231" t="s">
        <v>115</v>
      </c>
      <c r="AD27" s="232"/>
      <c r="AE27" s="232"/>
      <c r="AF27" s="232"/>
      <c r="AG27" s="232"/>
      <c r="AH27" s="232"/>
      <c r="AI27" s="228" t="s">
        <v>131</v>
      </c>
      <c r="AJ27" s="229"/>
      <c r="AK27" s="229"/>
      <c r="AL27" s="229"/>
      <c r="AM27" s="229"/>
      <c r="AN27" s="229"/>
      <c r="AO27" s="229"/>
      <c r="AP27" s="229"/>
      <c r="AQ27" s="229"/>
      <c r="AR27" s="229"/>
      <c r="AS27" s="229"/>
      <c r="AT27" s="229"/>
      <c r="AU27" s="229"/>
      <c r="AV27" s="229"/>
      <c r="AW27" s="229"/>
      <c r="AX27" s="229"/>
      <c r="AY27" s="230"/>
      <c r="AZ27" s="220">
        <f>AZ28</f>
        <v>14171100</v>
      </c>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239">
        <f>BW28</f>
        <v>10461865.17</v>
      </c>
      <c r="BX27" s="240"/>
      <c r="BY27" s="240"/>
      <c r="BZ27" s="240"/>
      <c r="CA27" s="240"/>
      <c r="CB27" s="240"/>
      <c r="CC27" s="240"/>
      <c r="CD27" s="240"/>
      <c r="CE27" s="240"/>
      <c r="CF27" s="240"/>
      <c r="CG27" s="240"/>
      <c r="CH27" s="240"/>
      <c r="CI27" s="240"/>
      <c r="CJ27" s="240"/>
      <c r="CK27" s="240"/>
      <c r="CL27" s="240"/>
      <c r="CM27" s="240"/>
      <c r="CN27" s="241"/>
      <c r="CO27" s="220" t="s">
        <v>19</v>
      </c>
      <c r="CP27" s="175"/>
      <c r="CQ27" s="175"/>
      <c r="CR27" s="175"/>
      <c r="CS27" s="175"/>
      <c r="CT27" s="175"/>
      <c r="CU27" s="175"/>
      <c r="CV27" s="175"/>
      <c r="CW27" s="175"/>
      <c r="CX27" s="175"/>
      <c r="CY27" s="175"/>
      <c r="CZ27" s="175"/>
      <c r="DA27" s="175"/>
      <c r="DB27" s="175"/>
      <c r="DC27" s="175"/>
      <c r="DD27" s="175"/>
      <c r="DE27" s="175"/>
      <c r="DF27" s="175"/>
    </row>
    <row r="28" spans="1:110" ht="32.25" customHeight="1" thickBot="1">
      <c r="A28" s="225" t="s">
        <v>123</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7"/>
      <c r="AC28" s="231" t="s">
        <v>115</v>
      </c>
      <c r="AD28" s="232"/>
      <c r="AE28" s="232"/>
      <c r="AF28" s="232"/>
      <c r="AG28" s="232"/>
      <c r="AH28" s="232"/>
      <c r="AI28" s="228" t="s">
        <v>132</v>
      </c>
      <c r="AJ28" s="229"/>
      <c r="AK28" s="229"/>
      <c r="AL28" s="229"/>
      <c r="AM28" s="229"/>
      <c r="AN28" s="229"/>
      <c r="AO28" s="229"/>
      <c r="AP28" s="229"/>
      <c r="AQ28" s="229"/>
      <c r="AR28" s="229"/>
      <c r="AS28" s="229"/>
      <c r="AT28" s="229"/>
      <c r="AU28" s="229"/>
      <c r="AV28" s="229"/>
      <c r="AW28" s="229"/>
      <c r="AX28" s="229"/>
      <c r="AY28" s="230"/>
      <c r="AZ28" s="220">
        <f>AZ29</f>
        <v>14171100</v>
      </c>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239">
        <f>BW29</f>
        <v>10461865.17</v>
      </c>
      <c r="BX28" s="240"/>
      <c r="BY28" s="240"/>
      <c r="BZ28" s="240"/>
      <c r="CA28" s="240"/>
      <c r="CB28" s="240"/>
      <c r="CC28" s="240"/>
      <c r="CD28" s="240"/>
      <c r="CE28" s="240"/>
      <c r="CF28" s="240"/>
      <c r="CG28" s="240"/>
      <c r="CH28" s="240"/>
      <c r="CI28" s="240"/>
      <c r="CJ28" s="240"/>
      <c r="CK28" s="240"/>
      <c r="CL28" s="240"/>
      <c r="CM28" s="240"/>
      <c r="CN28" s="241"/>
      <c r="CO28" s="220" t="s">
        <v>19</v>
      </c>
      <c r="CP28" s="175"/>
      <c r="CQ28" s="175"/>
      <c r="CR28" s="175"/>
      <c r="CS28" s="175"/>
      <c r="CT28" s="175"/>
      <c r="CU28" s="175"/>
      <c r="CV28" s="175"/>
      <c r="CW28" s="175"/>
      <c r="CX28" s="175"/>
      <c r="CY28" s="175"/>
      <c r="CZ28" s="175"/>
      <c r="DA28" s="175"/>
      <c r="DB28" s="175"/>
      <c r="DC28" s="175"/>
      <c r="DD28" s="175"/>
      <c r="DE28" s="175"/>
      <c r="DF28" s="175"/>
    </row>
    <row r="29" spans="1:110" ht="37.5" customHeight="1" thickBot="1">
      <c r="A29" s="233" t="s">
        <v>124</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5"/>
      <c r="AC29" s="231" t="s">
        <v>115</v>
      </c>
      <c r="AD29" s="232"/>
      <c r="AE29" s="232"/>
      <c r="AF29" s="232"/>
      <c r="AG29" s="232"/>
      <c r="AH29" s="232"/>
      <c r="AI29" s="228" t="s">
        <v>133</v>
      </c>
      <c r="AJ29" s="229"/>
      <c r="AK29" s="229"/>
      <c r="AL29" s="229"/>
      <c r="AM29" s="229"/>
      <c r="AN29" s="229"/>
      <c r="AO29" s="229"/>
      <c r="AP29" s="229"/>
      <c r="AQ29" s="229"/>
      <c r="AR29" s="229"/>
      <c r="AS29" s="229"/>
      <c r="AT29" s="229"/>
      <c r="AU29" s="229"/>
      <c r="AV29" s="229"/>
      <c r="AW29" s="229"/>
      <c r="AX29" s="229"/>
      <c r="AY29" s="230"/>
      <c r="AZ29" s="220">
        <v>14171100</v>
      </c>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249">
        <v>10461865.17</v>
      </c>
      <c r="BX29" s="250"/>
      <c r="BY29" s="250"/>
      <c r="BZ29" s="250"/>
      <c r="CA29" s="250"/>
      <c r="CB29" s="250"/>
      <c r="CC29" s="250"/>
      <c r="CD29" s="250"/>
      <c r="CE29" s="250"/>
      <c r="CF29" s="250"/>
      <c r="CG29" s="250"/>
      <c r="CH29" s="250"/>
      <c r="CI29" s="250"/>
      <c r="CJ29" s="250"/>
      <c r="CK29" s="250"/>
      <c r="CL29" s="250"/>
      <c r="CM29" s="250"/>
      <c r="CN29" s="251"/>
      <c r="CO29" s="220" t="s">
        <v>19</v>
      </c>
      <c r="CP29" s="175"/>
      <c r="CQ29" s="175"/>
      <c r="CR29" s="175"/>
      <c r="CS29" s="175"/>
      <c r="CT29" s="175"/>
      <c r="CU29" s="175"/>
      <c r="CV29" s="175"/>
      <c r="CW29" s="175"/>
      <c r="CX29" s="175"/>
      <c r="CY29" s="175"/>
      <c r="CZ29" s="175"/>
      <c r="DA29" s="175"/>
      <c r="DB29" s="175"/>
      <c r="DC29" s="175"/>
      <c r="DD29" s="175"/>
      <c r="DE29" s="175"/>
      <c r="DF29" s="175"/>
    </row>
    <row r="30" spans="30:33" ht="21" customHeight="1">
      <c r="AD30" s="27"/>
      <c r="AE30" s="27"/>
      <c r="AF30" s="27"/>
      <c r="AG30" s="27"/>
    </row>
    <row r="31" spans="1:75" s="28" customFormat="1" ht="11.25">
      <c r="A31" s="28" t="s">
        <v>438</v>
      </c>
      <c r="O31" s="34"/>
      <c r="P31" s="34"/>
      <c r="Q31" s="34"/>
      <c r="R31" s="34"/>
      <c r="S31" s="34"/>
      <c r="T31" s="34"/>
      <c r="U31" s="34"/>
      <c r="V31" s="34"/>
      <c r="W31" s="34"/>
      <c r="X31" s="34"/>
      <c r="Y31" s="34"/>
      <c r="Z31" s="34"/>
      <c r="AA31" s="34"/>
      <c r="AB31" s="34"/>
      <c r="AC31" s="34"/>
      <c r="AD31" s="34"/>
      <c r="AE31" s="34"/>
      <c r="AF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J31" s="34"/>
      <c r="BK31" s="34" t="s">
        <v>439</v>
      </c>
      <c r="BL31" s="34"/>
      <c r="BM31" s="34"/>
      <c r="BN31" s="34"/>
      <c r="BO31" s="34"/>
      <c r="BP31" s="34"/>
      <c r="BQ31" s="34"/>
      <c r="BR31" s="34"/>
      <c r="BS31" s="34"/>
      <c r="BT31" s="34"/>
      <c r="BU31" s="34"/>
      <c r="BV31" s="34"/>
      <c r="BW31" s="34"/>
    </row>
    <row r="32" spans="14:78" s="28" customFormat="1" ht="11.25">
      <c r="N32" s="35"/>
      <c r="O32" s="238"/>
      <c r="P32" s="238"/>
      <c r="Q32" s="238"/>
      <c r="R32" s="238"/>
      <c r="S32" s="238"/>
      <c r="T32" s="238"/>
      <c r="U32" s="238"/>
      <c r="V32" s="238"/>
      <c r="W32" s="238"/>
      <c r="X32" s="238"/>
      <c r="Y32" s="238"/>
      <c r="Z32" s="238"/>
      <c r="AA32" s="238"/>
      <c r="AB32" s="238"/>
      <c r="AC32" s="238"/>
      <c r="AD32" s="238"/>
      <c r="AE32" s="238"/>
      <c r="AF32" s="238"/>
      <c r="AG32" s="35"/>
      <c r="AH32" s="35"/>
      <c r="AI32" s="35"/>
      <c r="AJ32" s="35"/>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35"/>
      <c r="BJ32" s="35"/>
      <c r="BK32" s="35"/>
      <c r="BL32" s="35"/>
      <c r="BM32" s="35"/>
      <c r="BN32" s="35"/>
      <c r="BO32" s="35"/>
      <c r="BP32" s="35"/>
      <c r="BQ32" s="35"/>
      <c r="BR32" s="35"/>
      <c r="BS32" s="35"/>
      <c r="BT32" s="35"/>
      <c r="BU32" s="35"/>
      <c r="BV32" s="35"/>
      <c r="BW32" s="35"/>
      <c r="BX32" s="35"/>
      <c r="BY32" s="35"/>
      <c r="BZ32" s="35"/>
    </row>
    <row r="33" spans="19:97" s="28" customFormat="1" ht="7.5" customHeight="1">
      <c r="S33" s="29"/>
      <c r="T33" s="29"/>
      <c r="U33" s="29"/>
      <c r="V33" s="29"/>
      <c r="W33" s="29"/>
      <c r="X33" s="29"/>
      <c r="Y33" s="29"/>
      <c r="AR33" s="29"/>
      <c r="AS33" s="29"/>
      <c r="AT33" s="29"/>
      <c r="AU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row>
    <row r="34" s="28" customFormat="1" ht="11.25" hidden="1"/>
    <row r="35" spans="1:77" s="30" customFormat="1" ht="11.25">
      <c r="A35" s="35"/>
      <c r="B35" s="35" t="s">
        <v>167</v>
      </c>
      <c r="C35" s="35"/>
      <c r="D35" s="35"/>
      <c r="E35" s="35"/>
      <c r="F35" s="35"/>
      <c r="G35" s="35"/>
      <c r="H35" s="35"/>
      <c r="I35" s="35"/>
      <c r="J35" s="35"/>
      <c r="K35" s="35"/>
      <c r="L35" s="35"/>
      <c r="M35" s="35" t="s">
        <v>168</v>
      </c>
      <c r="N35" s="35"/>
      <c r="O35" s="35"/>
      <c r="P35" s="35"/>
      <c r="Q35" s="35"/>
      <c r="R35" s="36"/>
      <c r="S35" s="36"/>
      <c r="T35" s="36"/>
      <c r="U35" s="36"/>
      <c r="V35" s="36"/>
      <c r="W35" s="36"/>
      <c r="X35" s="36"/>
      <c r="Y35" s="36"/>
      <c r="Z35" s="34"/>
      <c r="AA35" s="34"/>
      <c r="AB35" s="34"/>
      <c r="AC35" s="34"/>
      <c r="AD35" s="34"/>
      <c r="AE35" s="34"/>
      <c r="AF35" s="34"/>
      <c r="AG35" s="34"/>
      <c r="AH35" s="34"/>
      <c r="AI35" s="34"/>
      <c r="AJ35" s="34"/>
      <c r="AK35" s="34"/>
      <c r="AL35" s="34"/>
      <c r="AM35" s="34"/>
      <c r="AN35" s="34"/>
      <c r="AO35" s="34"/>
      <c r="AP35" s="34"/>
      <c r="AQ35" s="34"/>
      <c r="AR35" s="28"/>
      <c r="AS35" s="28"/>
      <c r="AT35" s="28"/>
      <c r="AU35" s="28"/>
      <c r="AV35" s="34" t="s">
        <v>166</v>
      </c>
      <c r="AW35" s="34"/>
      <c r="AX35" s="34"/>
      <c r="AY35" s="34"/>
      <c r="AZ35" s="34"/>
      <c r="BA35" s="34"/>
      <c r="BB35" s="248" t="s">
        <v>440</v>
      </c>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row>
    <row r="36" spans="1:71" s="30" customFormat="1" ht="11.25">
      <c r="A36" s="35"/>
      <c r="B36" s="35"/>
      <c r="C36" s="35"/>
      <c r="D36" s="35"/>
      <c r="E36" s="35"/>
      <c r="F36" s="35"/>
      <c r="G36" s="35"/>
      <c r="H36" s="35"/>
      <c r="I36" s="35"/>
      <c r="J36" s="35"/>
      <c r="K36" s="35"/>
      <c r="L36" s="35"/>
      <c r="M36" s="35"/>
      <c r="N36" s="35"/>
      <c r="O36" s="35"/>
      <c r="P36" s="35"/>
      <c r="Q36" s="35"/>
      <c r="R36" s="36"/>
      <c r="S36" s="36"/>
      <c r="T36" s="36"/>
      <c r="U36" s="36"/>
      <c r="V36" s="36"/>
      <c r="W36" s="36"/>
      <c r="X36" s="36"/>
      <c r="Y36" s="36"/>
      <c r="Z36" s="238"/>
      <c r="AA36" s="238"/>
      <c r="AB36" s="238"/>
      <c r="AC36" s="238"/>
      <c r="AD36" s="238"/>
      <c r="AE36" s="238"/>
      <c r="AF36" s="238"/>
      <c r="AG36" s="238"/>
      <c r="AH36" s="238"/>
      <c r="AI36" s="238"/>
      <c r="AJ36" s="238"/>
      <c r="AK36" s="238"/>
      <c r="AL36" s="238"/>
      <c r="AM36" s="238"/>
      <c r="AN36" s="238"/>
      <c r="AO36" s="238"/>
      <c r="AP36" s="238"/>
      <c r="AQ36" s="238"/>
      <c r="AR36" s="28"/>
      <c r="AS36" s="28"/>
      <c r="AT36" s="28"/>
      <c r="AU36" s="2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row>
    <row r="37" spans="1:104" s="30" customFormat="1" ht="11.25">
      <c r="A37" s="28"/>
      <c r="B37" s="28"/>
      <c r="C37" s="28"/>
      <c r="D37" s="28"/>
      <c r="E37" s="28"/>
      <c r="F37" s="28"/>
      <c r="G37" s="28"/>
      <c r="H37" s="28"/>
      <c r="I37" s="28"/>
      <c r="J37" s="28"/>
      <c r="K37" s="28"/>
      <c r="L37" s="28"/>
      <c r="M37" s="28"/>
      <c r="N37" s="28"/>
      <c r="O37" s="28"/>
      <c r="P37" s="28"/>
      <c r="Q37" s="28"/>
      <c r="AR37" s="29"/>
      <c r="AS37" s="29"/>
      <c r="AT37" s="29"/>
      <c r="AU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row>
    <row r="38" spans="1:75" s="30" customFormat="1" ht="11.25">
      <c r="A38" s="28" t="s">
        <v>169</v>
      </c>
      <c r="B38" s="28"/>
      <c r="C38" s="28"/>
      <c r="D38" s="28"/>
      <c r="E38" s="28"/>
      <c r="F38" s="28"/>
      <c r="G38" s="28"/>
      <c r="H38" s="28"/>
      <c r="I38" s="28"/>
      <c r="J38" s="28"/>
      <c r="K38" s="28"/>
      <c r="L38" s="28"/>
      <c r="M38" s="28"/>
      <c r="N38" s="28"/>
      <c r="O38" s="28"/>
      <c r="P38" s="28"/>
      <c r="Q38" s="28"/>
      <c r="R38" s="28"/>
      <c r="S38" s="34"/>
      <c r="T38" s="34"/>
      <c r="U38" s="34"/>
      <c r="V38" s="34"/>
      <c r="W38" s="34"/>
      <c r="X38" s="34"/>
      <c r="Y38" s="34"/>
      <c r="Z38" s="34"/>
      <c r="AA38" s="34"/>
      <c r="AB38" s="34"/>
      <c r="AC38" s="34"/>
      <c r="AD38" s="34"/>
      <c r="AE38" s="34"/>
      <c r="AF38" s="34"/>
      <c r="AG38" s="34"/>
      <c r="AH38" s="34"/>
      <c r="AI38" s="34"/>
      <c r="AJ38" s="34"/>
      <c r="AK38" s="28"/>
      <c r="AL38" s="28"/>
      <c r="AM38" s="28"/>
      <c r="AN38" s="28"/>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t="s">
        <v>441</v>
      </c>
      <c r="BN38" s="34"/>
      <c r="BO38" s="34"/>
      <c r="BP38" s="34"/>
      <c r="BQ38" s="34"/>
      <c r="BR38" s="34"/>
      <c r="BS38" s="34"/>
      <c r="BT38" s="34"/>
      <c r="BU38" s="34"/>
      <c r="BV38" s="34"/>
      <c r="BW38" s="34"/>
    </row>
    <row r="39" spans="19:77" s="30" customFormat="1" ht="11.25" customHeight="1">
      <c r="S39" s="238"/>
      <c r="T39" s="238"/>
      <c r="U39" s="238"/>
      <c r="V39" s="238"/>
      <c r="W39" s="238"/>
      <c r="X39" s="238"/>
      <c r="Y39" s="238"/>
      <c r="Z39" s="238"/>
      <c r="AA39" s="238"/>
      <c r="AB39" s="238"/>
      <c r="AC39" s="238"/>
      <c r="AD39" s="238"/>
      <c r="AE39" s="238"/>
      <c r="AF39" s="238"/>
      <c r="AG39" s="238"/>
      <c r="AH39" s="238"/>
      <c r="AI39" s="238"/>
      <c r="AJ39" s="238"/>
      <c r="AK39" s="35"/>
      <c r="AL39" s="35"/>
      <c r="AM39" s="35"/>
      <c r="AN39" s="35"/>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36"/>
      <c r="BN39" s="36"/>
      <c r="BO39" s="36"/>
      <c r="BP39" s="36"/>
      <c r="BQ39" s="36"/>
      <c r="BR39" s="36"/>
      <c r="BS39" s="36"/>
      <c r="BT39" s="36"/>
      <c r="BU39" s="36"/>
      <c r="BV39" s="36"/>
      <c r="BW39" s="36"/>
      <c r="BX39" s="36"/>
      <c r="BY39" s="36"/>
    </row>
    <row r="40" s="28" customFormat="1" ht="11.25">
      <c r="AU40" s="31"/>
    </row>
    <row r="41" spans="1:35" s="28" customFormat="1" ht="11.25">
      <c r="A41" s="247"/>
      <c r="B41" s="247"/>
      <c r="C41" s="180" t="s">
        <v>610</v>
      </c>
      <c r="D41" s="180"/>
      <c r="E41" s="180"/>
      <c r="F41" s="180"/>
      <c r="G41" s="236"/>
      <c r="H41" s="236"/>
      <c r="J41" s="186" t="s">
        <v>611</v>
      </c>
      <c r="K41" s="186"/>
      <c r="L41" s="186"/>
      <c r="M41" s="186"/>
      <c r="N41" s="186"/>
      <c r="O41" s="186"/>
      <c r="P41" s="186"/>
      <c r="Q41" s="186"/>
      <c r="R41" s="186"/>
      <c r="S41" s="186"/>
      <c r="T41" s="186"/>
      <c r="U41" s="186"/>
      <c r="V41" s="186"/>
      <c r="W41" s="186"/>
      <c r="X41" s="186"/>
      <c r="Y41" s="186"/>
      <c r="Z41" s="186"/>
      <c r="AA41" s="186"/>
      <c r="AB41" s="236">
        <v>20</v>
      </c>
      <c r="AC41" s="236"/>
      <c r="AD41" s="236"/>
      <c r="AE41" s="236"/>
      <c r="AF41" s="237" t="s">
        <v>595</v>
      </c>
      <c r="AG41" s="237"/>
      <c r="AH41" s="237"/>
      <c r="AI41" s="28" t="s">
        <v>116</v>
      </c>
    </row>
    <row r="42" ht="3" customHeight="1"/>
  </sheetData>
  <sheetProtection/>
  <mergeCells count="161">
    <mergeCell ref="A1:DF1"/>
    <mergeCell ref="CO27:DF27"/>
    <mergeCell ref="CO25:DF25"/>
    <mergeCell ref="BB35:BY35"/>
    <mergeCell ref="AZ27:BV27"/>
    <mergeCell ref="AZ25:BV25"/>
    <mergeCell ref="BW29:CN29"/>
    <mergeCell ref="AZ26:BV26"/>
    <mergeCell ref="BW28:CN28"/>
    <mergeCell ref="AZ29:BV29"/>
    <mergeCell ref="CO28:DF28"/>
    <mergeCell ref="A41:B41"/>
    <mergeCell ref="A27:AB27"/>
    <mergeCell ref="S39:AJ39"/>
    <mergeCell ref="AK32:BH32"/>
    <mergeCell ref="AO39:BL39"/>
    <mergeCell ref="G41:H41"/>
    <mergeCell ref="C41:F41"/>
    <mergeCell ref="Z36:AQ36"/>
    <mergeCell ref="O32:AF32"/>
    <mergeCell ref="AZ24:BV24"/>
    <mergeCell ref="CO23:DF23"/>
    <mergeCell ref="BW27:CN27"/>
    <mergeCell ref="BW25:CN25"/>
    <mergeCell ref="AI24:AY24"/>
    <mergeCell ref="CO24:DF24"/>
    <mergeCell ref="BW26:CN26"/>
    <mergeCell ref="AI23:AY23"/>
    <mergeCell ref="CO26:DF26"/>
    <mergeCell ref="BW24:CN24"/>
    <mergeCell ref="A26:AB26"/>
    <mergeCell ref="A24:AB24"/>
    <mergeCell ref="AB41:AE41"/>
    <mergeCell ref="AF41:AH41"/>
    <mergeCell ref="J41:AA41"/>
    <mergeCell ref="AI28:AY28"/>
    <mergeCell ref="AV36:BS36"/>
    <mergeCell ref="AC25:AH25"/>
    <mergeCell ref="AI29:AY29"/>
    <mergeCell ref="AZ28:BV28"/>
    <mergeCell ref="AC23:AH23"/>
    <mergeCell ref="AC21:AH21"/>
    <mergeCell ref="A25:AB25"/>
    <mergeCell ref="A29:AB29"/>
    <mergeCell ref="AC29:AH29"/>
    <mergeCell ref="A28:AB28"/>
    <mergeCell ref="AC26:AH26"/>
    <mergeCell ref="AC28:AH28"/>
    <mergeCell ref="AC27:AH27"/>
    <mergeCell ref="AC24:AH24"/>
    <mergeCell ref="CO22:DF22"/>
    <mergeCell ref="CO21:DF21"/>
    <mergeCell ref="CO29:DF29"/>
    <mergeCell ref="A22:AB22"/>
    <mergeCell ref="AC22:AH22"/>
    <mergeCell ref="AI26:AY26"/>
    <mergeCell ref="AI27:AY27"/>
    <mergeCell ref="A23:AB23"/>
    <mergeCell ref="AI25:AY25"/>
    <mergeCell ref="AI22:AY22"/>
    <mergeCell ref="BW23:CN23"/>
    <mergeCell ref="AZ22:BV22"/>
    <mergeCell ref="BW22:CN22"/>
    <mergeCell ref="AZ23:BV23"/>
    <mergeCell ref="AI21:AY21"/>
    <mergeCell ref="AZ21:BV21"/>
    <mergeCell ref="BW21:CN21"/>
    <mergeCell ref="CO18:DF18"/>
    <mergeCell ref="BW18:CN18"/>
    <mergeCell ref="AZ19:BV19"/>
    <mergeCell ref="AZ20:BV20"/>
    <mergeCell ref="AZ18:BV18"/>
    <mergeCell ref="BW20:CN20"/>
    <mergeCell ref="BW19:CN19"/>
    <mergeCell ref="CO20:DF20"/>
    <mergeCell ref="CO19:DF19"/>
    <mergeCell ref="A19:AB19"/>
    <mergeCell ref="AI19:AY19"/>
    <mergeCell ref="AC19:AH19"/>
    <mergeCell ref="AI18:AY18"/>
    <mergeCell ref="AC20:AH20"/>
    <mergeCell ref="AI20:AY20"/>
    <mergeCell ref="A20:AB20"/>
    <mergeCell ref="A18:AB18"/>
    <mergeCell ref="AC18:AH18"/>
    <mergeCell ref="AI17:AY17"/>
    <mergeCell ref="A16:AB16"/>
    <mergeCell ref="AC15:AH16"/>
    <mergeCell ref="AI15:AY16"/>
    <mergeCell ref="A15:AB15"/>
    <mergeCell ref="A17:AB17"/>
    <mergeCell ref="AC17:AH17"/>
    <mergeCell ref="CO17:DF17"/>
    <mergeCell ref="AZ17:BV17"/>
    <mergeCell ref="BW14:CN14"/>
    <mergeCell ref="BW15:CN16"/>
    <mergeCell ref="BW17:CN17"/>
    <mergeCell ref="AZ14:BV14"/>
    <mergeCell ref="CO14:DF14"/>
    <mergeCell ref="CO15:DF16"/>
    <mergeCell ref="AZ15:BV16"/>
    <mergeCell ref="A14:AB14"/>
    <mergeCell ref="AC14:AH14"/>
    <mergeCell ref="AI14:AY14"/>
    <mergeCell ref="A13:AB13"/>
    <mergeCell ref="AC13:AH13"/>
    <mergeCell ref="AI13:AY13"/>
    <mergeCell ref="BW13:CN13"/>
    <mergeCell ref="CO13:DF13"/>
    <mergeCell ref="AZ13:BV13"/>
    <mergeCell ref="AI10:AY10"/>
    <mergeCell ref="AZ10:BV10"/>
    <mergeCell ref="BW10:CN10"/>
    <mergeCell ref="CO10:DF10"/>
    <mergeCell ref="BW11:CN11"/>
    <mergeCell ref="CO11:DF11"/>
    <mergeCell ref="AI11:AY11"/>
    <mergeCell ref="BW12:CN12"/>
    <mergeCell ref="BW8:CN9"/>
    <mergeCell ref="CO12:DF12"/>
    <mergeCell ref="A12:AB12"/>
    <mergeCell ref="AC12:AH12"/>
    <mergeCell ref="AI12:AY12"/>
    <mergeCell ref="AZ12:BV12"/>
    <mergeCell ref="A11:AB11"/>
    <mergeCell ref="AC11:AH11"/>
    <mergeCell ref="A8:AB8"/>
    <mergeCell ref="A2:DF2"/>
    <mergeCell ref="A3:AB3"/>
    <mergeCell ref="AC3:AH3"/>
    <mergeCell ref="AI3:AY3"/>
    <mergeCell ref="AZ3:BV3"/>
    <mergeCell ref="BW3:CN3"/>
    <mergeCell ref="CO3:DF3"/>
    <mergeCell ref="AC8:AH9"/>
    <mergeCell ref="A9:AB9"/>
    <mergeCell ref="A7:AB7"/>
    <mergeCell ref="A6:AB6"/>
    <mergeCell ref="AZ11:BV11"/>
    <mergeCell ref="A10:AB10"/>
    <mergeCell ref="AC10:AH10"/>
    <mergeCell ref="AC6:AH7"/>
    <mergeCell ref="CO5:DF5"/>
    <mergeCell ref="AI8:AY9"/>
    <mergeCell ref="AI6:AY7"/>
    <mergeCell ref="AZ6:BV7"/>
    <mergeCell ref="AZ8:BV9"/>
    <mergeCell ref="AI5:AY5"/>
    <mergeCell ref="CO8:DF9"/>
    <mergeCell ref="BW6:CN7"/>
    <mergeCell ref="CO6:DF7"/>
    <mergeCell ref="A5:AB5"/>
    <mergeCell ref="A4:AB4"/>
    <mergeCell ref="CO4:DF4"/>
    <mergeCell ref="BW4:CN4"/>
    <mergeCell ref="AC4:AH4"/>
    <mergeCell ref="AI4:AY4"/>
    <mergeCell ref="AZ4:BV4"/>
    <mergeCell ref="AC5:AH5"/>
    <mergeCell ref="BW5:CN5"/>
    <mergeCell ref="AZ5:BV5"/>
  </mergeCells>
  <printOptions/>
  <pageMargins left="0.35433070866141736" right="0.35433070866141736" top="0.7874015748031497" bottom="0.787401574803149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2014-02-10T06:31:39Z</cp:lastPrinted>
  <dcterms:created xsi:type="dcterms:W3CDTF">2010-04-13T12:58:24Z</dcterms:created>
  <dcterms:modified xsi:type="dcterms:W3CDTF">2014-02-18T06:37:06Z</dcterms:modified>
  <cp:category/>
  <cp:version/>
  <cp:contentType/>
  <cp:contentStatus/>
</cp:coreProperties>
</file>