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55" i="2" l="1"/>
  <c r="D156" i="2"/>
  <c r="D157" i="2"/>
  <c r="D158" i="2"/>
  <c r="F163" i="2"/>
  <c r="F164" i="2"/>
  <c r="F165" i="2"/>
  <c r="F166" i="2"/>
  <c r="D163" i="2"/>
  <c r="D165" i="2"/>
  <c r="D164" i="2"/>
  <c r="D58" i="1"/>
  <c r="F72" i="1"/>
  <c r="F71" i="1"/>
  <c r="D71" i="1"/>
  <c r="E60" i="1" l="1"/>
  <c r="D63" i="1" l="1"/>
  <c r="D59" i="1"/>
  <c r="D60" i="1"/>
  <c r="D71" i="2"/>
  <c r="D70" i="2" s="1"/>
  <c r="D69" i="2" s="1"/>
  <c r="D68" i="2" s="1"/>
  <c r="D67" i="2" s="1"/>
  <c r="D66" i="2" s="1"/>
  <c r="D72" i="2"/>
  <c r="E58" i="2"/>
  <c r="E60" i="2"/>
  <c r="E59" i="2"/>
  <c r="E153" i="2" l="1"/>
  <c r="E152" i="2" s="1"/>
  <c r="E151" i="2" s="1"/>
  <c r="E150" i="2" s="1"/>
  <c r="E149" i="2" s="1"/>
  <c r="E148" i="2" s="1"/>
  <c r="E147" i="2" s="1"/>
  <c r="E28" i="1" l="1"/>
  <c r="D89" i="2" l="1"/>
  <c r="D88" i="2" s="1"/>
  <c r="D87" i="2" s="1"/>
  <c r="E109" i="2"/>
  <c r="E108" i="2" s="1"/>
  <c r="E107" i="2" s="1"/>
  <c r="E106" i="2" s="1"/>
  <c r="E105" i="2" s="1"/>
  <c r="E104" i="2" s="1"/>
  <c r="D85" i="2" l="1"/>
  <c r="D84" i="2" s="1"/>
  <c r="D83" i="2" s="1"/>
  <c r="D86" i="2"/>
  <c r="E34" i="1"/>
  <c r="E129" i="2" l="1"/>
  <c r="E128" i="2" s="1"/>
  <c r="E127" i="2" s="1"/>
  <c r="E115" i="2"/>
  <c r="E116" i="2"/>
  <c r="E117" i="2"/>
  <c r="E72" i="2" l="1"/>
  <c r="E121" i="2"/>
  <c r="E120" i="2" s="1"/>
  <c r="E119" i="2" s="1"/>
  <c r="E114" i="2" s="1"/>
  <c r="E113" i="2" s="1"/>
  <c r="E112" i="2" s="1"/>
  <c r="E134" i="2"/>
  <c r="E135" i="2"/>
  <c r="E136" i="2"/>
  <c r="D43" i="2" l="1"/>
  <c r="D144" i="2"/>
  <c r="D120" i="2"/>
  <c r="D119" i="2" s="1"/>
  <c r="D121" i="2"/>
  <c r="D112" i="2"/>
  <c r="D113" i="2"/>
  <c r="D114" i="2"/>
  <c r="D22" i="2"/>
  <c r="D21" i="2" s="1"/>
  <c r="D20" i="2" s="1"/>
  <c r="D19" i="2" s="1"/>
  <c r="D18" i="2" s="1"/>
  <c r="D17" i="2" s="1"/>
  <c r="D16" i="2" s="1"/>
  <c r="E22" i="2"/>
  <c r="E21" i="2" s="1"/>
  <c r="E20" i="2" s="1"/>
  <c r="D26" i="2"/>
  <c r="D27" i="2"/>
  <c r="E28" i="2"/>
  <c r="E27" i="2" s="1"/>
  <c r="E26" i="2" s="1"/>
  <c r="D28" i="2"/>
  <c r="E64" i="2"/>
  <c r="E63" i="2" s="1"/>
  <c r="E62" i="2" s="1"/>
  <c r="E57" i="2" s="1"/>
  <c r="E51" i="2" s="1"/>
  <c r="E43" i="2" s="1"/>
  <c r="E71" i="2"/>
  <c r="E70" i="2" s="1"/>
  <c r="E69" i="2" s="1"/>
  <c r="E68" i="2" s="1"/>
  <c r="E67" i="2" s="1"/>
  <c r="E66" i="2" s="1"/>
  <c r="E89" i="2"/>
  <c r="E88" i="2" s="1"/>
  <c r="E87" i="2" s="1"/>
  <c r="E86" i="2" s="1"/>
  <c r="E85" i="2" s="1"/>
  <c r="E84" i="2" s="1"/>
  <c r="E83" i="2" s="1"/>
  <c r="F122" i="2"/>
  <c r="F121" i="2" s="1"/>
  <c r="F120" i="2" s="1"/>
  <c r="F119" i="2" s="1"/>
  <c r="E140" i="2"/>
  <c r="E139" i="2" s="1"/>
  <c r="E138" i="2" s="1"/>
  <c r="E144" i="2"/>
  <c r="D140" i="2"/>
  <c r="D139" i="2" s="1"/>
  <c r="D138" i="2" s="1"/>
  <c r="D133" i="2" s="1"/>
  <c r="D132" i="2" s="1"/>
  <c r="D131" i="2" s="1"/>
  <c r="D111" i="2" s="1"/>
  <c r="E161" i="2"/>
  <c r="E160" i="2" s="1"/>
  <c r="E159" i="2" s="1"/>
  <c r="E158" i="2" s="1"/>
  <c r="E157" i="2" s="1"/>
  <c r="E156" i="2" s="1"/>
  <c r="E155" i="2" s="1"/>
  <c r="E173" i="2"/>
  <c r="E172" i="2" s="1"/>
  <c r="E171" i="2" s="1"/>
  <c r="E170" i="2" s="1"/>
  <c r="E169" i="2" s="1"/>
  <c r="E168" i="2" s="1"/>
  <c r="E167" i="2" s="1"/>
  <c r="D167" i="2"/>
  <c r="D168" i="2"/>
  <c r="D169" i="2"/>
  <c r="D170" i="2"/>
  <c r="D171" i="2"/>
  <c r="D172" i="2"/>
  <c r="D173" i="2"/>
  <c r="D21" i="1"/>
  <c r="D37" i="1"/>
  <c r="D42" i="1"/>
  <c r="D45" i="1"/>
  <c r="D69" i="1"/>
  <c r="D68" i="1" s="1"/>
  <c r="E143" i="2" l="1"/>
  <c r="E142" i="2" s="1"/>
  <c r="D15" i="2"/>
  <c r="D13" i="2" s="1"/>
  <c r="E19" i="2"/>
  <c r="E18" i="2" s="1"/>
  <c r="E17" i="2" s="1"/>
  <c r="E16" i="2" s="1"/>
  <c r="F16" i="2" s="1"/>
  <c r="E24" i="1"/>
  <c r="E23" i="1" s="1"/>
  <c r="F26" i="1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2" i="2"/>
  <c r="F161" i="2"/>
  <c r="F160" i="2"/>
  <c r="F159" i="2"/>
  <c r="F158" i="2"/>
  <c r="F157" i="2"/>
  <c r="F156" i="2"/>
  <c r="F155" i="2"/>
  <c r="F154" i="2"/>
  <c r="F152" i="2"/>
  <c r="F151" i="2"/>
  <c r="F150" i="2"/>
  <c r="F149" i="2"/>
  <c r="F148" i="2"/>
  <c r="F147" i="2"/>
  <c r="F146" i="2"/>
  <c r="F145" i="2"/>
  <c r="F144" i="2"/>
  <c r="F143" i="2"/>
  <c r="F141" i="2"/>
  <c r="F140" i="2"/>
  <c r="F139" i="2"/>
  <c r="F138" i="2"/>
  <c r="F137" i="2"/>
  <c r="F136" i="2"/>
  <c r="F135" i="2"/>
  <c r="F134" i="2"/>
  <c r="F130" i="2"/>
  <c r="F129" i="2"/>
  <c r="F128" i="2"/>
  <c r="F127" i="2"/>
  <c r="F126" i="2"/>
  <c r="F125" i="2"/>
  <c r="F124" i="2"/>
  <c r="F123" i="2"/>
  <c r="F118" i="2"/>
  <c r="F117" i="2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E133" i="2" l="1"/>
  <c r="F142" i="2"/>
  <c r="F17" i="2"/>
  <c r="F18" i="2"/>
  <c r="F19" i="2"/>
  <c r="D77" i="1"/>
  <c r="D78" i="1"/>
  <c r="E132" i="2" l="1"/>
  <c r="F133" i="2"/>
  <c r="E69" i="1"/>
  <c r="E68" i="1" s="1"/>
  <c r="E73" i="1"/>
  <c r="E74" i="1"/>
  <c r="E75" i="1"/>
  <c r="D75" i="1"/>
  <c r="D74" i="1" s="1"/>
  <c r="D73" i="1" s="1"/>
  <c r="D57" i="1" s="1"/>
  <c r="D19" i="1" s="1"/>
  <c r="E66" i="1"/>
  <c r="E63" i="1" s="1"/>
  <c r="E59" i="1"/>
  <c r="E22" i="1"/>
  <c r="E33" i="1"/>
  <c r="E32" i="1" s="1"/>
  <c r="E39" i="1"/>
  <c r="E38" i="1" s="1"/>
  <c r="E43" i="1"/>
  <c r="E45" i="1"/>
  <c r="E131" i="2" l="1"/>
  <c r="F132" i="2"/>
  <c r="E42" i="1"/>
  <c r="E37" i="1" s="1"/>
  <c r="E21" i="1" s="1"/>
  <c r="E58" i="1"/>
  <c r="E57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11" i="2" l="1"/>
  <c r="F131" i="2"/>
  <c r="E19" i="1"/>
  <c r="E19" i="3"/>
  <c r="F111" i="2" l="1"/>
  <c r="E15" i="2"/>
  <c r="F19" i="3"/>
  <c r="E18" i="3"/>
  <c r="F18" i="3" s="1"/>
  <c r="F15" i="2" l="1"/>
  <c r="E13" i="2"/>
  <c r="E184" i="2" s="1"/>
  <c r="E12" i="3"/>
  <c r="F12" i="3" s="1"/>
  <c r="F19" i="1" l="1"/>
  <c r="F21" i="1"/>
  <c r="F22" i="1"/>
  <c r="F23" i="1"/>
  <c r="F24" i="1"/>
  <c r="F25" i="1"/>
  <c r="F27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7" i="1"/>
  <c r="F78" i="1"/>
  <c r="F79" i="1"/>
  <c r="F13" i="2"/>
  <c r="F153" i="2"/>
</calcChain>
</file>

<file path=xl/sharedStrings.xml><?xml version="1.0" encoding="utf-8"?>
<sst xmlns="http://schemas.openxmlformats.org/spreadsheetml/2006/main" count="897" uniqueCount="482">
  <si>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</si>
  <si>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</si>
  <si>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</si>
  <si>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</si>
  <si>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</si>
  <si>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</si>
  <si>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</si>
  <si>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</si>
  <si>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</si>
  <si>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</si>
  <si>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</si>
  <si>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</si>
  <si>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</si>
  <si>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</si>
  <si>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</si>
  <si>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</si>
  <si>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</si>
  <si>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</si>
  <si>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</si>
  <si>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</si>
  <si>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</si>
  <si>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</si>
  <si>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</si>
  <si>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</si>
  <si>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</si>
  <si>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</si>
  <si>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</si>
  <si>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</si>
  <si>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</si>
  <si>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</si>
  <si>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</si>
  <si>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</si>
  <si>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</si>
  <si>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</si>
  <si>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</si>
  <si>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</si>
  <si>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</si>
  <si>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</si>
  <si>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</si>
  <si>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</si>
  <si>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</si>
  <si>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</si>
  <si>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</si>
  <si>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</si>
  <si>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</si>
  <si>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</si>
  <si>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</si>
  <si>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</si>
  <si>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</si>
  <si>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</si>
  <si>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</si>
  <si>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</si>
  <si>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</si>
  <si>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</si>
  <si>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</si>
  <si>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</si>
  <si>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</si>
  <si>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</si>
  <si>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</si>
  <si>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</si>
  <si>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</si>
  <si>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</si>
  <si>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</si>
  <si>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</si>
  <si>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</si>
  <si>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</si>
  <si>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</si>
  <si>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</si>
  <si>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</si>
  <si>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</si>
  <si>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</si>
  <si>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</si>
  <si>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</si>
  <si>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</si>
  <si>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</si>
  <si>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</si>
  <si>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</si>
  <si>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</si>
  <si>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</si>
  <si>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</si>
  <si>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</si>
  <si>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</si>
  <si>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</si>
  <si>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</si>
  <si>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</si>
  <si>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</si>
  <si>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</si>
  <si>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</si>
  <si>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</si>
  <si>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</si>
  <si>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</si>
  <si>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</si>
  <si>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</si>
  <si>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</si>
  <si>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</si>
  <si>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</si>
  <si>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</si>
  <si>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</si>
  <si>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</si>
  <si>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</si>
  <si>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</si>
  <si>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</si>
  <si>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</si>
  <si>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</si>
  <si>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</si>
  <si>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</si>
  <si>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</si>
  <si>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</si>
  <si>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</si>
  <si>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</si>
  <si>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</si>
  <si>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</si>
  <si>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</si>
  <si>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</si>
  <si>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</si>
  <si>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</si>
  <si>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</si>
  <si>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</si>
  <si>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</si>
  <si>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</si>
  <si>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</si>
  <si>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</si>
  <si>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</si>
  <si>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</si>
  <si>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</si>
  <si>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</si>
  <si>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</si>
  <si>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</si>
  <si>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</si>
  <si>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</si>
  <si>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</si>
  <si>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</si>
  <si>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</si>
  <si>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</si>
  <si>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</si>
  <si>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</si>
  <si>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</si>
  <si>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</si>
  <si>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</si>
  <si>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</si>
  <si>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</si>
  <si>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</si>
  <si>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</si>
  <si>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</si>
  <si>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</si>
  <si>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</si>
  <si>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</si>
  <si>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</si>
  <si>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</si>
  <si>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</si>
  <si>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</si>
  <si>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</si>
  <si>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</si>
  <si>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</si>
  <si>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</si>
  <si>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</si>
  <si>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</si>
  <si>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</si>
  <si>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</si>
  <si>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</si>
  <si>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</si>
  <si>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</si>
  <si>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</si>
  <si>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</si>
  <si>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</si>
  <si>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</si>
  <si>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</si>
  <si>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</si>
  <si>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</si>
  <si>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</si>
  <si>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</si>
  <si>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</si>
  <si>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</si>
  <si>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</si>
  <si>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</si>
  <si>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</si>
  <si>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</si>
  <si>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</si>
  <si>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</si>
  <si>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</si>
  <si>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</si>
  <si>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</si>
  <si>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</si>
  <si>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</si>
  <si>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</si>
  <si>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</si>
  <si>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</si>
  <si>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</si>
  <si>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</si>
  <si>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</si>
  <si>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</si>
  <si>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</si>
  <si>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</si>
  <si>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</si>
  <si>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</si>
  <si>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</si>
  <si>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</si>
  <si>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</si>
  <si>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</si>
  <si>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</si>
  <si>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</si>
  <si>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</si>
  <si>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</si>
  <si>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</si>
  <si>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</si>
  <si>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</si>
  <si>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</si>
  <si>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</si>
  <si>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</si>
  <si>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</si>
  <si>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</si>
  <si>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</si>
  <si>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</si>
  <si>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</si>
  <si>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</si>
  <si>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</si>
  <si>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</si>
  <si>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</si>
  <si>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</si>
  <si>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</si>
  <si>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</si>
  <si>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</si>
  <si>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</si>
  <si>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</si>
  <si>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</si>
  <si>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</si>
  <si>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</si>
  <si>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</si>
  <si>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</si>
  <si>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</si>
  <si>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</si>
  <si>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</si>
  <si>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</si>
  <si>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</si>
  <si>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</si>
  <si>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</si>
  <si>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</si>
  <si>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</si>
  <si>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</si>
  <si>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</si>
  <si>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</si>
  <si>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</si>
  <si>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</si>
  <si>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</si>
  <si>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</si>
  <si>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</si>
  <si>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</si>
  <si>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</si>
  <si>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</si>
  <si>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</si>
  <si>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</si>
  <si>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</si>
  <si>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</si>
  <si>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</si>
  <si>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</si>
  <si>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</si>
  <si>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</si>
  <si>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</si>
  <si>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</si>
  <si>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</si>
  <si>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</si>
  <si>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</si>
  <si>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</si>
  <si>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</si>
  <si>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</si>
  <si>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</si>
  <si>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</si>
  <si>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</si>
  <si>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</si>
  <si>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</si>
  <si>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</si>
  <si>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</si>
  <si>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</si>
  <si>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</si>
  <si>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</si>
  <si>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</si>
  <si>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</si>
  <si>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</si>
  <si>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</si>
  <si>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</si>
  <si>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</si>
  <si>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</si>
  <si>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</si>
  <si>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</si>
  <si>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</si>
  <si>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</si>
  <si>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</si>
  <si>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</si>
  <si>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</si>
  <si>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</si>
  <si>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</si>
  <si>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</si>
  <si>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</si>
  <si>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</si>
  <si>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</si>
  <si>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</si>
  <si>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</si>
  <si>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</si>
  <si>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</si>
  <si>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</si>
  <si>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</si>
  <si>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</si>
  <si>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</si>
  <si>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</si>
  <si>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</si>
  <si>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</si>
  <si>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</si>
  <si>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</si>
  <si>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</si>
  <si>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</si>
  <si>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</si>
  <si>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</si>
  <si>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</si>
  <si>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</si>
  <si>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</si>
  <si>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</si>
  <si>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</si>
  <si>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</si>
  <si>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</si>
  <si>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</si>
  <si>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</si>
  <si>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</si>
  <si>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</si>
  <si>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</si>
  <si>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</si>
  <si>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</si>
  <si>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</si>
  <si>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</si>
  <si>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</si>
  <si>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</si>
  <si>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</si>
  <si>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</si>
  <si>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</si>
  <si>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</si>
  <si>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</si>
  <si>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</si>
  <si>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</si>
  <si>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</si>
  <si>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</si>
  <si>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</si>
  <si>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</si>
  <si>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</si>
  <si>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</si>
  <si>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</si>
  <si>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</si>
  <si>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</si>
  <si>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</si>
  <si>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</si>
  <si>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</si>
  <si>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</si>
  <si>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</si>
  <si>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</si>
  <si>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</si>
  <si>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</si>
  <si>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</si>
  <si>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</si>
  <si>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</si>
  <si>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</si>
  <si>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</si>
  <si>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</si>
  <si>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</si>
  <si>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</si>
  <si>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</si>
  <si>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</si>
  <si>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</si>
  <si>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</si>
  <si>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</si>
  <si>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</si>
  <si>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</si>
  <si>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</si>
  <si>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</si>
  <si>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</si>
  <si>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</si>
  <si>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</si>
  <si>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</si>
  <si>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</si>
  <si>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</si>
  <si>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</si>
  <si>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</si>
  <si>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</si>
  <si>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</si>
  <si>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</si>
  <si>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</si>
  <si>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</si>
  <si>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</si>
  <si>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</si>
  <si>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</si>
  <si>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</si>
  <si>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</si>
  <si>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</si>
  <si>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</si>
  <si>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</si>
  <si>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</si>
  <si>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</si>
  <si>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</si>
  <si>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</si>
  <si>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</si>
  <si>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</si>
  <si>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</si>
  <si>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</si>
  <si>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</si>
  <si>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</si>
  <si>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</si>
  <si>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</si>
  <si>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</si>
  <si>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</si>
  <si>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</si>
  <si>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</si>
  <si>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</si>
  <si>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</si>
  <si>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</si>
  <si>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</si>
  <si>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</si>
  <si>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</si>
  <si>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</si>
  <si>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</si>
  <si>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</si>
  <si>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</si>
  <si>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</si>
  <si>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</si>
  <si>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</si>
  <si>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</si>
  <si>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</si>
  <si>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</si>
  <si>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</si>
  <si>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</si>
  <si>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</si>
  <si>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</si>
  <si>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</si>
  <si>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</si>
  <si>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</si>
  <si>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</si>
  <si>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</si>
  <si>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</si>
  <si>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</si>
  <si>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</si>
  <si>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</si>
  <si>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</si>
  <si>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</si>
  <si>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</si>
  <si>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</si>
  <si>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</si>
  <si>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</si>
  <si>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</si>
  <si>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</si>
  <si>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</si>
  <si>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</si>
  <si>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</si>
  <si>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</si>
  <si>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</si>
  <si>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</si>
  <si>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</si>
  <si>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</si>
  <si>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951 0502 0410020180 244 </t>
  </si>
  <si>
    <t xml:space="preserve">951 0502 0410020180 240 </t>
  </si>
  <si>
    <t xml:space="preserve">951 0502 0410020180 200 </t>
  </si>
  <si>
    <t xml:space="preserve">951 0502 0410020180 000 </t>
  </si>
  <si>
    <t xml:space="preserve">Мероприятия по газификации Гуково-Гнилушевского сельского поселения в  рам-ках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(Прочая закупка товаров, работ и услуг для обеспечения </t>
  </si>
  <si>
    <t>Начальник сектора экономики и финансов</t>
  </si>
  <si>
    <t>И.Н.Салькова</t>
  </si>
  <si>
    <t>000 10503010012100110</t>
  </si>
  <si>
    <t>000 10503010011000110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</si>
  <si>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</si>
  <si>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</si>
  <si>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000 10102030012100110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</si>
  <si>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</si>
  <si>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</si>
  <si>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000 20215002100000150</t>
  </si>
  <si>
    <t>Дотации бюджетам сельских поселений на поддержку мер  по обеспечению сбалансированности бюджета</t>
  </si>
  <si>
    <t>И.о.Главы Администрации Гуково-Гнилушевского сельского поселения</t>
  </si>
  <si>
    <t>000 20249999100000150</t>
  </si>
  <si>
    <t>000 20249999000000150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</si>
  <si>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</si>
  <si>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</si>
  <si>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 xml:space="preserve">951 0801 0520071180 612 </t>
  </si>
  <si>
    <t xml:space="preserve">951 0801 0520071180 610 </t>
  </si>
  <si>
    <t xml:space="preserve">951 0801 0520071180 600 </t>
  </si>
  <si>
    <t xml:space="preserve">951 0801 0520071180 000 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</si>
  <si>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</si>
  <si>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</si>
  <si>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r>
      <rPr>
        <sz val="12"/>
        <rFont val="Times New Roman"/>
        <family val="1"/>
        <charset val="204"/>
      </rPr>
      <t xml:space="preserve">06  октября  </t>
    </r>
    <r>
      <rPr>
        <u/>
        <sz val="12"/>
        <rFont val="Times New Roman"/>
        <family val="1"/>
        <charset val="204"/>
      </rPr>
      <t xml:space="preserve"> 2022 г. </t>
    </r>
  </si>
  <si>
    <t>1 октября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</si>
</sst>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wrapText="1"/>
    </xf>
    <xf numFmtId="49" fontId="5" fillId="0" borderId="23" xfId="0" applyNumberFormat="1" applyFont="1" applyFill="1" applyBorder="1" applyAlignment="1" applyProtection="1">
      <alignment horizontal="center"/>
    </xf>
    <xf numFmtId="4" fontId="10" fillId="0" borderId="24" xfId="0" applyNumberFormat="1" applyFont="1" applyFill="1" applyBorder="1" applyAlignment="1" applyProtection="1">
      <alignment horizontal="right"/>
    </xf>
    <xf numFmtId="4" fontId="8" fillId="0" borderId="2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J8" sqref="J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6"/>
      <c r="B1" s="116"/>
      <c r="C1" s="116"/>
      <c r="D1" s="116"/>
      <c r="E1" s="2"/>
      <c r="F1" s="2"/>
    </row>
    <row r="2" spans="1:6" ht="16.899999999999999" customHeight="1">
      <c r="A2" s="116" t="s">
        <v>0</v>
      </c>
      <c r="B2" s="116"/>
      <c r="C2" s="116"/>
      <c r="D2" s="11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7" t="s">
        <v>481</v>
      </c>
      <c r="B4" s="117"/>
      <c r="C4" s="117"/>
      <c r="D4" s="117"/>
      <c r="E4" s="3" t="s">
        <v>4</v>
      </c>
      <c r="F4" s="8">
        <v>44835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18" t="s">
        <v>13</v>
      </c>
      <c r="C6" s="119"/>
      <c r="D6" s="119"/>
      <c r="E6" s="3" t="s">
        <v>8</v>
      </c>
      <c r="F6" s="10" t="s">
        <v>17</v>
      </c>
    </row>
    <row r="7" spans="1:6">
      <c r="A7" s="11" t="s">
        <v>9</v>
      </c>
      <c r="B7" s="120" t="s">
        <v>14</v>
      </c>
      <c r="C7" s="120"/>
      <c r="D7" s="120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6" t="s">
        <v>19</v>
      </c>
      <c r="B10" s="116"/>
      <c r="C10" s="116"/>
      <c r="D10" s="116"/>
      <c r="E10" s="1"/>
      <c r="F10" s="17"/>
    </row>
    <row r="11" spans="1:6" ht="4.1500000000000004" customHeight="1">
      <c r="A11" s="127" t="s">
        <v>20</v>
      </c>
      <c r="B11" s="121" t="s">
        <v>21</v>
      </c>
      <c r="C11" s="121" t="s">
        <v>22</v>
      </c>
      <c r="D11" s="124" t="s">
        <v>23</v>
      </c>
      <c r="E11" s="124" t="s">
        <v>24</v>
      </c>
      <c r="F11" s="130" t="s">
        <v>25</v>
      </c>
    </row>
    <row r="12" spans="1:6" ht="3.6" customHeight="1">
      <c r="A12" s="128"/>
      <c r="B12" s="122"/>
      <c r="C12" s="122"/>
      <c r="D12" s="125"/>
      <c r="E12" s="125"/>
      <c r="F12" s="131"/>
    </row>
    <row r="13" spans="1:6" ht="3" customHeight="1">
      <c r="A13" s="128"/>
      <c r="B13" s="122"/>
      <c r="C13" s="122"/>
      <c r="D13" s="125"/>
      <c r="E13" s="125"/>
      <c r="F13" s="131"/>
    </row>
    <row r="14" spans="1:6" ht="3" customHeight="1">
      <c r="A14" s="128"/>
      <c r="B14" s="122"/>
      <c r="C14" s="122"/>
      <c r="D14" s="125"/>
      <c r="E14" s="125"/>
      <c r="F14" s="131"/>
    </row>
    <row r="15" spans="1:6" ht="3" customHeight="1">
      <c r="A15" s="128"/>
      <c r="B15" s="122"/>
      <c r="C15" s="122"/>
      <c r="D15" s="125"/>
      <c r="E15" s="125"/>
      <c r="F15" s="131"/>
    </row>
    <row r="16" spans="1:6" ht="3" customHeight="1">
      <c r="A16" s="128"/>
      <c r="B16" s="122"/>
      <c r="C16" s="122"/>
      <c r="D16" s="125"/>
      <c r="E16" s="125"/>
      <c r="F16" s="131"/>
    </row>
    <row r="17" spans="1:6" ht="23.45" customHeight="1">
      <c r="A17" s="129"/>
      <c r="B17" s="123"/>
      <c r="C17" s="123"/>
      <c r="D17" s="126"/>
      <c r="E17" s="126"/>
      <c r="F17" s="13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D21+D57</f>
        <v>11101500</v>
      </c>
      <c r="E19" s="59">
        <f>E21+E57</f>
        <v>7250532.21</v>
      </c>
      <c r="F19" s="58">
        <f>IF(OR(D19="-",IF(E19="-",0,E19)&gt;=IF(D19="-",0,D19)),"-",IF(D19="-",0,D19)-IF(E19="-",0,E19))</f>
        <v>3850967.79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f>D22+D32+D37+D47+D50+D54</f>
        <v>4093900</v>
      </c>
      <c r="E21" s="109">
        <f>E22+E32+E37</f>
        <v>1751240.24</v>
      </c>
      <c r="F21" s="65">
        <f t="shared" ref="F21:F79" si="0">IF(OR(D21="-",IF(E21="-",0,E21)&gt;=IF(D21="-",0,D21)),"-",IF(D21="-",0,D21)-IF(E21="-",0,E21))</f>
        <v>2342659.7599999998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544807.76</v>
      </c>
      <c r="F22" s="65">
        <f t="shared" si="0"/>
        <v>647192.24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544807.76</v>
      </c>
      <c r="F23" s="65">
        <f t="shared" si="0"/>
        <v>647192.24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540785.36</v>
      </c>
      <c r="F24" s="65">
        <f t="shared" si="0"/>
        <v>651214.64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540025.99</v>
      </c>
      <c r="F25" s="65" t="str">
        <f t="shared" si="0"/>
        <v>-</v>
      </c>
    </row>
    <row r="26" spans="1:6" ht="73.5" customHeight="1">
      <c r="A26" s="30" t="s">
        <v>452</v>
      </c>
      <c r="B26" s="29" t="s">
        <v>30</v>
      </c>
      <c r="C26" s="63" t="s">
        <v>448</v>
      </c>
      <c r="D26" s="64" t="s">
        <v>43</v>
      </c>
      <c r="E26" s="64">
        <v>-7.53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766.9</v>
      </c>
      <c r="F27" s="65" t="str">
        <f t="shared" si="0"/>
        <v>-</v>
      </c>
    </row>
    <row r="28" spans="1:6" ht="33.75">
      <c r="A28" s="30" t="s">
        <v>451</v>
      </c>
      <c r="B28" s="29" t="s">
        <v>30</v>
      </c>
      <c r="C28" s="63" t="s">
        <v>40</v>
      </c>
      <c r="D28" s="64" t="s">
        <v>43</v>
      </c>
      <c r="E28" s="64">
        <f>E29+E30+E31</f>
        <v>4022.4</v>
      </c>
      <c r="F28" s="65"/>
    </row>
    <row r="29" spans="1:6" ht="67.5">
      <c r="A29" s="30" t="s">
        <v>450</v>
      </c>
      <c r="B29" s="29" t="s">
        <v>30</v>
      </c>
      <c r="C29" s="63" t="s">
        <v>42</v>
      </c>
      <c r="D29" s="64" t="s">
        <v>43</v>
      </c>
      <c r="E29" s="64">
        <v>3600.41</v>
      </c>
      <c r="F29" s="65"/>
    </row>
    <row r="30" spans="1:6" ht="45">
      <c r="A30" s="30" t="s">
        <v>449</v>
      </c>
      <c r="B30" s="29" t="s">
        <v>30</v>
      </c>
      <c r="C30" s="63" t="s">
        <v>464</v>
      </c>
      <c r="D30" s="64" t="s">
        <v>43</v>
      </c>
      <c r="E30" s="64">
        <v>219.55</v>
      </c>
      <c r="F30" s="65"/>
    </row>
    <row r="31" spans="1:6" ht="70.5" customHeight="1">
      <c r="A31" s="30" t="s">
        <v>466</v>
      </c>
      <c r="B31" s="29" t="s">
        <v>30</v>
      </c>
      <c r="C31" s="63" t="s">
        <v>465</v>
      </c>
      <c r="D31" s="64" t="s">
        <v>43</v>
      </c>
      <c r="E31" s="64">
        <v>202.44</v>
      </c>
      <c r="F31" s="65"/>
    </row>
    <row r="32" spans="1:6" ht="15">
      <c r="A32" s="28" t="s">
        <v>46</v>
      </c>
      <c r="B32" s="29" t="s">
        <v>30</v>
      </c>
      <c r="C32" s="63" t="s">
        <v>47</v>
      </c>
      <c r="D32" s="64">
        <v>353600</v>
      </c>
      <c r="E32" s="64">
        <f>E33</f>
        <v>432515.2</v>
      </c>
      <c r="F32" s="65" t="str">
        <f t="shared" si="0"/>
        <v>-</v>
      </c>
    </row>
    <row r="33" spans="1:6" ht="15">
      <c r="A33" s="28" t="s">
        <v>48</v>
      </c>
      <c r="B33" s="29" t="s">
        <v>30</v>
      </c>
      <c r="C33" s="63" t="s">
        <v>49</v>
      </c>
      <c r="D33" s="64">
        <v>353600</v>
      </c>
      <c r="E33" s="64">
        <f>E34</f>
        <v>432515.2</v>
      </c>
      <c r="F33" s="65" t="str">
        <f t="shared" si="0"/>
        <v>-</v>
      </c>
    </row>
    <row r="34" spans="1:6" ht="15">
      <c r="A34" s="28" t="s">
        <v>48</v>
      </c>
      <c r="B34" s="29" t="s">
        <v>30</v>
      </c>
      <c r="C34" s="63" t="s">
        <v>50</v>
      </c>
      <c r="D34" s="64">
        <v>353600</v>
      </c>
      <c r="E34" s="64">
        <f>E35+E36</f>
        <v>432515.2</v>
      </c>
      <c r="F34" s="65" t="str">
        <f t="shared" si="0"/>
        <v>-</v>
      </c>
    </row>
    <row r="35" spans="1:6" ht="45">
      <c r="A35" s="28" t="s">
        <v>463</v>
      </c>
      <c r="B35" s="29" t="s">
        <v>30</v>
      </c>
      <c r="C35" s="63" t="s">
        <v>461</v>
      </c>
      <c r="D35" s="64">
        <v>353600</v>
      </c>
      <c r="E35" s="64">
        <v>432415.2</v>
      </c>
      <c r="F35" s="65"/>
    </row>
    <row r="36" spans="1:6" ht="30" customHeight="1">
      <c r="A36" s="28" t="s">
        <v>462</v>
      </c>
      <c r="B36" s="29" t="s">
        <v>30</v>
      </c>
      <c r="C36" s="63" t="s">
        <v>460</v>
      </c>
      <c r="D36" s="64" t="s">
        <v>43</v>
      </c>
      <c r="E36" s="64">
        <v>100</v>
      </c>
      <c r="F36" s="65"/>
    </row>
    <row r="37" spans="1:6" ht="15">
      <c r="A37" s="28" t="s">
        <v>51</v>
      </c>
      <c r="B37" s="29" t="s">
        <v>30</v>
      </c>
      <c r="C37" s="63" t="s">
        <v>52</v>
      </c>
      <c r="D37" s="64">
        <f>D38+D42</f>
        <v>2464000</v>
      </c>
      <c r="E37" s="64">
        <f>E39+E42</f>
        <v>773917.28</v>
      </c>
      <c r="F37" s="65">
        <f t="shared" si="0"/>
        <v>1690082.72</v>
      </c>
    </row>
    <row r="38" spans="1:6" ht="15">
      <c r="A38" s="28" t="s">
        <v>53</v>
      </c>
      <c r="B38" s="29" t="s">
        <v>30</v>
      </c>
      <c r="C38" s="63" t="s">
        <v>54</v>
      </c>
      <c r="D38" s="64">
        <v>184600</v>
      </c>
      <c r="E38" s="64">
        <f>E39</f>
        <v>18749.149999999998</v>
      </c>
      <c r="F38" s="65">
        <f t="shared" si="0"/>
        <v>165850.85</v>
      </c>
    </row>
    <row r="39" spans="1:6" ht="33.75">
      <c r="A39" s="28" t="s">
        <v>55</v>
      </c>
      <c r="B39" s="29" t="s">
        <v>30</v>
      </c>
      <c r="C39" s="63" t="s">
        <v>56</v>
      </c>
      <c r="D39" s="64">
        <v>184600</v>
      </c>
      <c r="E39" s="64">
        <f>E40+E41</f>
        <v>18749.149999999998</v>
      </c>
      <c r="F39" s="65">
        <f t="shared" si="0"/>
        <v>165850.85</v>
      </c>
    </row>
    <row r="40" spans="1:6" ht="67.5">
      <c r="A40" s="28" t="s">
        <v>57</v>
      </c>
      <c r="B40" s="29" t="s">
        <v>30</v>
      </c>
      <c r="C40" s="63" t="s">
        <v>58</v>
      </c>
      <c r="D40" s="64" t="s">
        <v>43</v>
      </c>
      <c r="E40" s="64">
        <v>18207.14</v>
      </c>
      <c r="F40" s="65" t="str">
        <f t="shared" si="0"/>
        <v>-</v>
      </c>
    </row>
    <row r="41" spans="1:6" ht="45">
      <c r="A41" s="28" t="s">
        <v>59</v>
      </c>
      <c r="B41" s="29" t="s">
        <v>30</v>
      </c>
      <c r="C41" s="63" t="s">
        <v>60</v>
      </c>
      <c r="D41" s="64" t="s">
        <v>43</v>
      </c>
      <c r="E41" s="64">
        <v>542.01</v>
      </c>
      <c r="F41" s="65" t="str">
        <f t="shared" si="0"/>
        <v>-</v>
      </c>
    </row>
    <row r="42" spans="1:6" ht="15">
      <c r="A42" s="28" t="s">
        <v>61</v>
      </c>
      <c r="B42" s="29" t="s">
        <v>30</v>
      </c>
      <c r="C42" s="63" t="s">
        <v>62</v>
      </c>
      <c r="D42" s="64">
        <f>D43+D45</f>
        <v>2279400</v>
      </c>
      <c r="E42" s="64">
        <f>E43+E45</f>
        <v>755168.13</v>
      </c>
      <c r="F42" s="65">
        <f t="shared" si="0"/>
        <v>1524231.87</v>
      </c>
    </row>
    <row r="43" spans="1:6" ht="15">
      <c r="A43" s="28" t="s">
        <v>63</v>
      </c>
      <c r="B43" s="29" t="s">
        <v>30</v>
      </c>
      <c r="C43" s="63" t="s">
        <v>64</v>
      </c>
      <c r="D43" s="64">
        <v>595000</v>
      </c>
      <c r="E43" s="64">
        <f>E44</f>
        <v>552370.16</v>
      </c>
      <c r="F43" s="65">
        <f t="shared" si="0"/>
        <v>42629.839999999967</v>
      </c>
    </row>
    <row r="44" spans="1:6" ht="33.75">
      <c r="A44" s="28" t="s">
        <v>65</v>
      </c>
      <c r="B44" s="29" t="s">
        <v>30</v>
      </c>
      <c r="C44" s="63" t="s">
        <v>66</v>
      </c>
      <c r="D44" s="64">
        <v>595000</v>
      </c>
      <c r="E44" s="64">
        <v>552370.16</v>
      </c>
      <c r="F44" s="65">
        <f t="shared" si="0"/>
        <v>42629.839999999967</v>
      </c>
    </row>
    <row r="45" spans="1:6" ht="15">
      <c r="A45" s="28" t="s">
        <v>67</v>
      </c>
      <c r="B45" s="29" t="s">
        <v>30</v>
      </c>
      <c r="C45" s="63" t="s">
        <v>68</v>
      </c>
      <c r="D45" s="64">
        <f>D46</f>
        <v>1684400</v>
      </c>
      <c r="E45" s="64">
        <f>E46</f>
        <v>202797.97</v>
      </c>
      <c r="F45" s="65">
        <f t="shared" si="0"/>
        <v>1481602.03</v>
      </c>
    </row>
    <row r="46" spans="1:6" ht="33.75">
      <c r="A46" s="28" t="s">
        <v>69</v>
      </c>
      <c r="B46" s="29" t="s">
        <v>30</v>
      </c>
      <c r="C46" s="63" t="s">
        <v>70</v>
      </c>
      <c r="D46" s="64">
        <v>1684400</v>
      </c>
      <c r="E46" s="64">
        <v>202797.97</v>
      </c>
      <c r="F46" s="65">
        <f t="shared" si="0"/>
        <v>1481602.03</v>
      </c>
    </row>
    <row r="47" spans="1:6" ht="15">
      <c r="A47" s="28" t="s">
        <v>71</v>
      </c>
      <c r="B47" s="29" t="s">
        <v>30</v>
      </c>
      <c r="C47" s="63" t="s">
        <v>72</v>
      </c>
      <c r="D47" s="64">
        <v>1100</v>
      </c>
      <c r="E47" s="64" t="s">
        <v>43</v>
      </c>
      <c r="F47" s="65">
        <f t="shared" si="0"/>
        <v>1100</v>
      </c>
    </row>
    <row r="48" spans="1:6" ht="45">
      <c r="A48" s="28" t="s">
        <v>73</v>
      </c>
      <c r="B48" s="29" t="s">
        <v>30</v>
      </c>
      <c r="C48" s="63" t="s">
        <v>74</v>
      </c>
      <c r="D48" s="64">
        <v>1100</v>
      </c>
      <c r="E48" s="64" t="s">
        <v>43</v>
      </c>
      <c r="F48" s="65">
        <f t="shared" si="0"/>
        <v>1100</v>
      </c>
    </row>
    <row r="49" spans="1:6" ht="67.5">
      <c r="A49" s="28" t="s">
        <v>75</v>
      </c>
      <c r="B49" s="29" t="s">
        <v>30</v>
      </c>
      <c r="C49" s="63" t="s">
        <v>76</v>
      </c>
      <c r="D49" s="64">
        <v>1100</v>
      </c>
      <c r="E49" s="64" t="s">
        <v>43</v>
      </c>
      <c r="F49" s="65">
        <f t="shared" si="0"/>
        <v>1100</v>
      </c>
    </row>
    <row r="50" spans="1:6" ht="33.75">
      <c r="A50" s="28" t="s">
        <v>77</v>
      </c>
      <c r="B50" s="29" t="s">
        <v>30</v>
      </c>
      <c r="C50" s="63" t="s">
        <v>78</v>
      </c>
      <c r="D50" s="64">
        <v>75300</v>
      </c>
      <c r="E50" s="64" t="s">
        <v>43</v>
      </c>
      <c r="F50" s="65">
        <f t="shared" si="0"/>
        <v>75300</v>
      </c>
    </row>
    <row r="51" spans="1:6" ht="66" customHeight="1">
      <c r="A51" s="30" t="s">
        <v>79</v>
      </c>
      <c r="B51" s="29" t="s">
        <v>30</v>
      </c>
      <c r="C51" s="63" t="s">
        <v>80</v>
      </c>
      <c r="D51" s="64">
        <v>75300</v>
      </c>
      <c r="E51" s="64" t="s">
        <v>43</v>
      </c>
      <c r="F51" s="65">
        <f t="shared" si="0"/>
        <v>75300</v>
      </c>
    </row>
    <row r="52" spans="1:6" ht="33.75">
      <c r="A52" s="28" t="s">
        <v>81</v>
      </c>
      <c r="B52" s="29" t="s">
        <v>30</v>
      </c>
      <c r="C52" s="63" t="s">
        <v>82</v>
      </c>
      <c r="D52" s="64">
        <v>75300</v>
      </c>
      <c r="E52" s="64" t="s">
        <v>43</v>
      </c>
      <c r="F52" s="65">
        <f t="shared" si="0"/>
        <v>75300</v>
      </c>
    </row>
    <row r="53" spans="1:6" ht="33.75">
      <c r="A53" s="28" t="s">
        <v>83</v>
      </c>
      <c r="B53" s="29" t="s">
        <v>30</v>
      </c>
      <c r="C53" s="63" t="s">
        <v>84</v>
      </c>
      <c r="D53" s="64">
        <v>75300</v>
      </c>
      <c r="E53" s="64" t="s">
        <v>43</v>
      </c>
      <c r="F53" s="65">
        <f t="shared" si="0"/>
        <v>75300</v>
      </c>
    </row>
    <row r="54" spans="1:6" ht="15">
      <c r="A54" s="28" t="s">
        <v>85</v>
      </c>
      <c r="B54" s="29" t="s">
        <v>30</v>
      </c>
      <c r="C54" s="63" t="s">
        <v>86</v>
      </c>
      <c r="D54" s="64">
        <v>7900</v>
      </c>
      <c r="E54" s="64" t="s">
        <v>43</v>
      </c>
      <c r="F54" s="65">
        <f t="shared" si="0"/>
        <v>7900</v>
      </c>
    </row>
    <row r="55" spans="1:6" ht="33.75">
      <c r="A55" s="28" t="s">
        <v>87</v>
      </c>
      <c r="B55" s="29" t="s">
        <v>30</v>
      </c>
      <c r="C55" s="63" t="s">
        <v>88</v>
      </c>
      <c r="D55" s="64">
        <v>7900</v>
      </c>
      <c r="E55" s="64" t="s">
        <v>43</v>
      </c>
      <c r="F55" s="65">
        <f t="shared" si="0"/>
        <v>7900</v>
      </c>
    </row>
    <row r="56" spans="1:6" ht="45">
      <c r="A56" s="28" t="s">
        <v>89</v>
      </c>
      <c r="B56" s="29" t="s">
        <v>30</v>
      </c>
      <c r="C56" s="63" t="s">
        <v>90</v>
      </c>
      <c r="D56" s="64">
        <v>7900</v>
      </c>
      <c r="E56" s="64" t="s">
        <v>43</v>
      </c>
      <c r="F56" s="65">
        <f t="shared" si="0"/>
        <v>7900</v>
      </c>
    </row>
    <row r="57" spans="1:6" ht="15">
      <c r="A57" s="28" t="s">
        <v>91</v>
      </c>
      <c r="B57" s="29" t="s">
        <v>30</v>
      </c>
      <c r="C57" s="63" t="s">
        <v>92</v>
      </c>
      <c r="D57" s="64">
        <f>D58</f>
        <v>7007600</v>
      </c>
      <c r="E57" s="64">
        <f>E58</f>
        <v>5499291.9699999997</v>
      </c>
      <c r="F57" s="65">
        <f t="shared" si="0"/>
        <v>1508308.0300000003</v>
      </c>
    </row>
    <row r="58" spans="1:6" ht="33.75">
      <c r="A58" s="28" t="s">
        <v>93</v>
      </c>
      <c r="B58" s="29" t="s">
        <v>30</v>
      </c>
      <c r="C58" s="63" t="s">
        <v>94</v>
      </c>
      <c r="D58" s="64">
        <f>D59+D63+D68+D73+D77+D71</f>
        <v>7007600</v>
      </c>
      <c r="E58" s="64">
        <f>E59+E63+E68+E73+E77</f>
        <v>5499291.9699999997</v>
      </c>
      <c r="F58" s="65">
        <f t="shared" si="0"/>
        <v>1508308.0300000003</v>
      </c>
    </row>
    <row r="59" spans="1:6" ht="22.5">
      <c r="A59" s="28" t="s">
        <v>95</v>
      </c>
      <c r="B59" s="29" t="s">
        <v>30</v>
      </c>
      <c r="C59" s="63" t="s">
        <v>96</v>
      </c>
      <c r="D59" s="64">
        <f>D60</f>
        <v>5190600</v>
      </c>
      <c r="E59" s="64">
        <f>E60</f>
        <v>4294400</v>
      </c>
      <c r="F59" s="65">
        <f t="shared" si="0"/>
        <v>896200</v>
      </c>
    </row>
    <row r="60" spans="1:6" ht="15">
      <c r="A60" s="28" t="s">
        <v>97</v>
      </c>
      <c r="B60" s="29" t="s">
        <v>30</v>
      </c>
      <c r="C60" s="63" t="s">
        <v>98</v>
      </c>
      <c r="D60" s="64">
        <f>D61+D62</f>
        <v>5190600</v>
      </c>
      <c r="E60" s="64">
        <f>E61+E62</f>
        <v>4294400</v>
      </c>
      <c r="F60" s="65">
        <f t="shared" si="0"/>
        <v>896200</v>
      </c>
    </row>
    <row r="61" spans="1:6" ht="34.5" customHeight="1">
      <c r="A61" s="28" t="s">
        <v>428</v>
      </c>
      <c r="B61" s="29" t="s">
        <v>30</v>
      </c>
      <c r="C61" s="63" t="s">
        <v>99</v>
      </c>
      <c r="D61" s="64">
        <v>5120500</v>
      </c>
      <c r="E61" s="64">
        <v>4224300</v>
      </c>
      <c r="F61" s="65">
        <f t="shared" si="0"/>
        <v>896200</v>
      </c>
    </row>
    <row r="62" spans="1:6" ht="34.5" customHeight="1">
      <c r="A62" s="28" t="s">
        <v>468</v>
      </c>
      <c r="B62" s="29" t="s">
        <v>30</v>
      </c>
      <c r="C62" s="63" t="s">
        <v>467</v>
      </c>
      <c r="D62" s="64">
        <v>70100</v>
      </c>
      <c r="E62" s="64">
        <v>70100</v>
      </c>
      <c r="F62" s="65" t="s">
        <v>43</v>
      </c>
    </row>
    <row r="63" spans="1:6" ht="22.5">
      <c r="A63" s="28" t="s">
        <v>100</v>
      </c>
      <c r="B63" s="29" t="s">
        <v>30</v>
      </c>
      <c r="C63" s="63" t="s">
        <v>101</v>
      </c>
      <c r="D63" s="64">
        <f>D64+D66</f>
        <v>255600</v>
      </c>
      <c r="E63" s="64">
        <f>E64+E66</f>
        <v>91991.73</v>
      </c>
      <c r="F63" s="65">
        <f t="shared" si="0"/>
        <v>163608.27000000002</v>
      </c>
    </row>
    <row r="64" spans="1:6" ht="33.75">
      <c r="A64" s="28" t="s">
        <v>102</v>
      </c>
      <c r="B64" s="29" t="s">
        <v>30</v>
      </c>
      <c r="C64" s="63" t="s">
        <v>103</v>
      </c>
      <c r="D64" s="64">
        <v>200</v>
      </c>
      <c r="E64" s="64">
        <v>200</v>
      </c>
      <c r="F64" s="65" t="str">
        <f t="shared" si="0"/>
        <v>-</v>
      </c>
    </row>
    <row r="65" spans="1:6" ht="33.75">
      <c r="A65" s="28" t="s">
        <v>104</v>
      </c>
      <c r="B65" s="29" t="s">
        <v>30</v>
      </c>
      <c r="C65" s="63" t="s">
        <v>105</v>
      </c>
      <c r="D65" s="64">
        <v>200</v>
      </c>
      <c r="E65" s="64">
        <v>200</v>
      </c>
      <c r="F65" s="65" t="str">
        <f t="shared" si="0"/>
        <v>-</v>
      </c>
    </row>
    <row r="66" spans="1:6" ht="33.75">
      <c r="A66" s="28" t="s">
        <v>106</v>
      </c>
      <c r="B66" s="29" t="s">
        <v>30</v>
      </c>
      <c r="C66" s="63" t="s">
        <v>107</v>
      </c>
      <c r="D66" s="64">
        <v>255400</v>
      </c>
      <c r="E66" s="64">
        <f>E67</f>
        <v>91791.73</v>
      </c>
      <c r="F66" s="65">
        <f t="shared" si="0"/>
        <v>163608.27000000002</v>
      </c>
    </row>
    <row r="67" spans="1:6" ht="33.75">
      <c r="A67" s="28" t="s">
        <v>108</v>
      </c>
      <c r="B67" s="29" t="s">
        <v>30</v>
      </c>
      <c r="C67" s="63" t="s">
        <v>109</v>
      </c>
      <c r="D67" s="64">
        <v>255400</v>
      </c>
      <c r="E67" s="64">
        <v>91791.73</v>
      </c>
      <c r="F67" s="65">
        <f t="shared" si="0"/>
        <v>163608.27000000002</v>
      </c>
    </row>
    <row r="68" spans="1:6" ht="15">
      <c r="A68" s="28" t="s">
        <v>110</v>
      </c>
      <c r="B68" s="29" t="s">
        <v>30</v>
      </c>
      <c r="C68" s="63" t="s">
        <v>111</v>
      </c>
      <c r="D68" s="64">
        <f>D69</f>
        <v>1361400</v>
      </c>
      <c r="E68" s="64">
        <f>E69</f>
        <v>1112900.24</v>
      </c>
      <c r="F68" s="65">
        <f t="shared" si="0"/>
        <v>248499.76</v>
      </c>
    </row>
    <row r="69" spans="1:6" ht="45">
      <c r="A69" s="28" t="s">
        <v>112</v>
      </c>
      <c r="B69" s="29" t="s">
        <v>30</v>
      </c>
      <c r="C69" s="63" t="s">
        <v>113</v>
      </c>
      <c r="D69" s="64">
        <f>D70</f>
        <v>1361400</v>
      </c>
      <c r="E69" s="64">
        <f>E70</f>
        <v>1112900.24</v>
      </c>
      <c r="F69" s="65">
        <f t="shared" si="0"/>
        <v>248499.76</v>
      </c>
    </row>
    <row r="70" spans="1:6" ht="56.25">
      <c r="A70" s="28" t="s">
        <v>114</v>
      </c>
      <c r="B70" s="29" t="s">
        <v>30</v>
      </c>
      <c r="C70" s="63" t="s">
        <v>115</v>
      </c>
      <c r="D70" s="64">
        <v>1361400</v>
      </c>
      <c r="E70" s="64">
        <v>1112900.24</v>
      </c>
      <c r="F70" s="65">
        <f t="shared" si="0"/>
        <v>248499.76</v>
      </c>
    </row>
    <row r="71" spans="1:6" ht="27" customHeight="1">
      <c r="A71" s="28" t="s">
        <v>473</v>
      </c>
      <c r="B71" s="29" t="s">
        <v>30</v>
      </c>
      <c r="C71" s="63" t="s">
        <v>471</v>
      </c>
      <c r="D71" s="64">
        <f>D72</f>
        <v>200000</v>
      </c>
      <c r="E71" s="64" t="s">
        <v>43</v>
      </c>
      <c r="F71" s="65">
        <f>D71</f>
        <v>200000</v>
      </c>
    </row>
    <row r="72" spans="1:6" ht="29.25" customHeight="1">
      <c r="A72" s="28" t="s">
        <v>472</v>
      </c>
      <c r="B72" s="29" t="s">
        <v>30</v>
      </c>
      <c r="C72" s="63" t="s">
        <v>470</v>
      </c>
      <c r="D72" s="64">
        <v>200000</v>
      </c>
      <c r="E72" s="64" t="s">
        <v>43</v>
      </c>
      <c r="F72" s="65">
        <f>D72</f>
        <v>200000</v>
      </c>
    </row>
    <row r="73" spans="1:6" ht="56.25">
      <c r="A73" s="28" t="s">
        <v>434</v>
      </c>
      <c r="B73" s="29" t="s">
        <v>30</v>
      </c>
      <c r="C73" s="63" t="s">
        <v>433</v>
      </c>
      <c r="D73" s="64">
        <f t="shared" ref="D73:E75" si="1">D74</f>
        <v>6310800</v>
      </c>
      <c r="E73" s="64">
        <f t="shared" si="1"/>
        <v>6310757.7999999998</v>
      </c>
      <c r="F73" s="65" t="s">
        <v>43</v>
      </c>
    </row>
    <row r="74" spans="1:6" ht="69.75" customHeight="1">
      <c r="A74" s="28" t="s">
        <v>435</v>
      </c>
      <c r="B74" s="29" t="s">
        <v>30</v>
      </c>
      <c r="C74" s="63" t="s">
        <v>432</v>
      </c>
      <c r="D74" s="64">
        <f t="shared" si="1"/>
        <v>6310800</v>
      </c>
      <c r="E74" s="64">
        <f t="shared" si="1"/>
        <v>6310757.7999999998</v>
      </c>
      <c r="F74" s="65" t="s">
        <v>43</v>
      </c>
    </row>
    <row r="75" spans="1:6" ht="67.5">
      <c r="A75" s="28" t="s">
        <v>436</v>
      </c>
      <c r="B75" s="29" t="s">
        <v>30</v>
      </c>
      <c r="C75" s="63" t="s">
        <v>431</v>
      </c>
      <c r="D75" s="64">
        <f t="shared" si="1"/>
        <v>6310800</v>
      </c>
      <c r="E75" s="64">
        <f t="shared" si="1"/>
        <v>6310757.7999999998</v>
      </c>
      <c r="F75" s="65" t="s">
        <v>43</v>
      </c>
    </row>
    <row r="76" spans="1:6" ht="45">
      <c r="A76" s="28" t="s">
        <v>437</v>
      </c>
      <c r="B76" s="29" t="s">
        <v>30</v>
      </c>
      <c r="C76" s="63" t="s">
        <v>430</v>
      </c>
      <c r="D76" s="64">
        <v>6310800</v>
      </c>
      <c r="E76" s="64">
        <v>6310757.7999999998</v>
      </c>
      <c r="F76" s="65" t="s">
        <v>43</v>
      </c>
    </row>
    <row r="77" spans="1:6" ht="33.75">
      <c r="A77" s="28" t="s">
        <v>116</v>
      </c>
      <c r="B77" s="29" t="s">
        <v>30</v>
      </c>
      <c r="C77" s="63" t="s">
        <v>117</v>
      </c>
      <c r="D77" s="64">
        <f>D78</f>
        <v>-6310800</v>
      </c>
      <c r="E77" s="64">
        <v>-6310757.7999999998</v>
      </c>
      <c r="F77" s="65" t="str">
        <f t="shared" si="0"/>
        <v>-</v>
      </c>
    </row>
    <row r="78" spans="1:6" ht="45">
      <c r="A78" s="28" t="s">
        <v>118</v>
      </c>
      <c r="B78" s="29" t="s">
        <v>30</v>
      </c>
      <c r="C78" s="63" t="s">
        <v>119</v>
      </c>
      <c r="D78" s="64">
        <f>D79</f>
        <v>-6310800</v>
      </c>
      <c r="E78" s="64">
        <v>-6310757.7999999998</v>
      </c>
      <c r="F78" s="65" t="str">
        <f t="shared" si="0"/>
        <v>-</v>
      </c>
    </row>
    <row r="79" spans="1:6" ht="45">
      <c r="A79" s="28" t="s">
        <v>120</v>
      </c>
      <c r="B79" s="29" t="s">
        <v>30</v>
      </c>
      <c r="C79" s="63" t="s">
        <v>121</v>
      </c>
      <c r="D79" s="64">
        <v>-6310800</v>
      </c>
      <c r="E79" s="64">
        <v>-6310757.7999999998</v>
      </c>
      <c r="F79" s="65" t="str">
        <f t="shared" si="0"/>
        <v>-</v>
      </c>
    </row>
    <row r="80" spans="1:6" ht="12.75" customHeight="1">
      <c r="A80" s="31"/>
      <c r="B80" s="32"/>
      <c r="C80" s="32"/>
      <c r="D80" s="33"/>
      <c r="E80" s="33"/>
      <c r="F80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56" workbookViewId="0">
      <selection activeCell="E14" sqref="E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6" t="s">
        <v>122</v>
      </c>
      <c r="B2" s="116"/>
      <c r="C2" s="116"/>
      <c r="D2" s="11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35" t="s">
        <v>20</v>
      </c>
      <c r="B4" s="121" t="s">
        <v>21</v>
      </c>
      <c r="C4" s="133" t="s">
        <v>124</v>
      </c>
      <c r="D4" s="124" t="s">
        <v>23</v>
      </c>
      <c r="E4" s="138" t="s">
        <v>24</v>
      </c>
      <c r="F4" s="130" t="s">
        <v>25</v>
      </c>
    </row>
    <row r="5" spans="1:6" ht="5.45" customHeight="1">
      <c r="A5" s="136"/>
      <c r="B5" s="122"/>
      <c r="C5" s="134"/>
      <c r="D5" s="125"/>
      <c r="E5" s="139"/>
      <c r="F5" s="131"/>
    </row>
    <row r="6" spans="1:6" ht="9.6" customHeight="1">
      <c r="A6" s="136"/>
      <c r="B6" s="122"/>
      <c r="C6" s="134"/>
      <c r="D6" s="125"/>
      <c r="E6" s="139"/>
      <c r="F6" s="131"/>
    </row>
    <row r="7" spans="1:6" ht="6" customHeight="1">
      <c r="A7" s="136"/>
      <c r="B7" s="122"/>
      <c r="C7" s="134"/>
      <c r="D7" s="125"/>
      <c r="E7" s="139"/>
      <c r="F7" s="131"/>
    </row>
    <row r="8" spans="1:6" ht="6.6" customHeight="1">
      <c r="A8" s="136"/>
      <c r="B8" s="122"/>
      <c r="C8" s="134"/>
      <c r="D8" s="125"/>
      <c r="E8" s="139"/>
      <c r="F8" s="131"/>
    </row>
    <row r="9" spans="1:6" ht="10.9" customHeight="1">
      <c r="A9" s="136"/>
      <c r="B9" s="122"/>
      <c r="C9" s="134"/>
      <c r="D9" s="125"/>
      <c r="E9" s="139"/>
      <c r="F9" s="131"/>
    </row>
    <row r="10" spans="1:6" ht="4.1500000000000004" hidden="1" customHeight="1">
      <c r="A10" s="136"/>
      <c r="B10" s="122"/>
      <c r="C10" s="35"/>
      <c r="D10" s="125"/>
      <c r="E10" s="36"/>
      <c r="F10" s="37"/>
    </row>
    <row r="11" spans="1:6" ht="13.15" hidden="1" customHeight="1">
      <c r="A11" s="137"/>
      <c r="B11" s="123"/>
      <c r="C11" s="38"/>
      <c r="D11" s="126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17473057.800000001</v>
      </c>
      <c r="E13" s="69">
        <f>E15</f>
        <v>13607495.630000001</v>
      </c>
      <c r="F13" s="70">
        <f>IF(OR(D13="-",IF(E13="-",0,E13)&gt;=IF(D13="-",0,D13)),"-",IF(D13="-",0,D13)-IF(E13="-",0,E13))</f>
        <v>3865562.17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f>D16+D66+D75+D83+D111+D147+D155+D167+D175</f>
        <v>17473057.800000001</v>
      </c>
      <c r="E15" s="66">
        <f>E16+E66+E83+E111+E147+E155+E167</f>
        <v>13607495.630000001</v>
      </c>
      <c r="F15" s="67">
        <f t="shared" ref="F15:F78" si="0">IF(OR(D15="-",IF(E15="-",0,E15)&gt;=IF(D15="-",0,D15)),"-",IF(D15="-",0,D15)-IF(E15="-",0,E15))</f>
        <v>3865562.17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f>D17+D37+D43</f>
        <v>6144300</v>
      </c>
      <c r="E16" s="66">
        <f>E17+E43</f>
        <v>4247983.82</v>
      </c>
      <c r="F16" s="67">
        <f t="shared" si="0"/>
        <v>1896316.1799999997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f>D18+D31</f>
        <v>5944200</v>
      </c>
      <c r="E17" s="66">
        <f>E18+E31</f>
        <v>4189976.8200000003</v>
      </c>
      <c r="F17" s="67">
        <f t="shared" si="0"/>
        <v>1754223.1799999997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f>D19</f>
        <v>5944000</v>
      </c>
      <c r="E18" s="66">
        <f>E19</f>
        <v>4189776.8200000003</v>
      </c>
      <c r="F18" s="67">
        <f t="shared" si="0"/>
        <v>1754223.1799999997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f>D20+D26</f>
        <v>5944000</v>
      </c>
      <c r="E19" s="66">
        <f>E20+E26</f>
        <v>4189776.8200000003</v>
      </c>
      <c r="F19" s="67">
        <f t="shared" si="0"/>
        <v>1754223.1799999997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f>D21</f>
        <v>5153200</v>
      </c>
      <c r="E20" s="66">
        <f>E21</f>
        <v>3723458.7800000003</v>
      </c>
      <c r="F20" s="67">
        <f t="shared" si="0"/>
        <v>1429741.2199999997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f>D22</f>
        <v>5153200</v>
      </c>
      <c r="E21" s="66">
        <f>E22</f>
        <v>3723458.7800000003</v>
      </c>
      <c r="F21" s="67">
        <f t="shared" si="0"/>
        <v>1429741.2199999997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f>D23+D24+D25</f>
        <v>5153200</v>
      </c>
      <c r="E22" s="66">
        <f>E23+E24+E25</f>
        <v>3723458.7800000003</v>
      </c>
      <c r="F22" s="67">
        <f t="shared" si="0"/>
        <v>1429741.2199999997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3958100</v>
      </c>
      <c r="E23" s="66">
        <v>2820046.64</v>
      </c>
      <c r="F23" s="67">
        <f t="shared" si="0"/>
        <v>1138053.3599999999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164225.14000000001</v>
      </c>
      <c r="F24" s="67">
        <f t="shared" si="0"/>
        <v>145174.85999999999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885700</v>
      </c>
      <c r="E25" s="66">
        <v>739187</v>
      </c>
      <c r="F25" s="67">
        <f t="shared" si="0"/>
        <v>146513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f>D27</f>
        <v>790800</v>
      </c>
      <c r="E26" s="66">
        <f>E27</f>
        <v>466318.04</v>
      </c>
      <c r="F26" s="67">
        <f t="shared" si="0"/>
        <v>324481.96000000002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f>D28</f>
        <v>790800</v>
      </c>
      <c r="E27" s="66">
        <f>E28</f>
        <v>466318.04</v>
      </c>
      <c r="F27" s="67">
        <f t="shared" si="0"/>
        <v>324481.96000000002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f>D29+D30</f>
        <v>790800</v>
      </c>
      <c r="E28" s="66">
        <f>E29+E30</f>
        <v>466318.04</v>
      </c>
      <c r="F28" s="67">
        <f t="shared" si="0"/>
        <v>324481.96000000002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753300</v>
      </c>
      <c r="E29" s="66">
        <v>435929.85</v>
      </c>
      <c r="F29" s="67">
        <f t="shared" si="0"/>
        <v>317370.15000000002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30388.19</v>
      </c>
      <c r="F30" s="67">
        <f t="shared" si="0"/>
        <v>7111.8100000000013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f>D44+D51</f>
        <v>79800</v>
      </c>
      <c r="E43" s="66">
        <f>E44+E51</f>
        <v>58007</v>
      </c>
      <c r="F43" s="67">
        <f t="shared" si="0"/>
        <v>21793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f>E52+E57</f>
        <v>32776</v>
      </c>
      <c r="F51" s="67">
        <f t="shared" si="0"/>
        <v>18524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f>E58+E62</f>
        <v>12776</v>
      </c>
      <c r="F57" s="67">
        <f t="shared" si="0"/>
        <v>18524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f>E59</f>
        <v>2376</v>
      </c>
      <c r="F58" s="67">
        <f t="shared" si="0"/>
        <v>13324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f>E61</f>
        <v>2376</v>
      </c>
      <c r="F59" s="67">
        <f t="shared" si="0"/>
        <v>13324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f>E61</f>
        <v>2376</v>
      </c>
      <c r="F60" s="67">
        <f t="shared" si="0"/>
        <v>13324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2376</v>
      </c>
      <c r="F61" s="67">
        <f t="shared" si="0"/>
        <v>13324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f>E63</f>
        <v>10400</v>
      </c>
      <c r="F62" s="67">
        <f t="shared" si="0"/>
        <v>5200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f>E64</f>
        <v>10400</v>
      </c>
      <c r="F63" s="67">
        <f t="shared" si="0"/>
        <v>5200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f>E65</f>
        <v>10400</v>
      </c>
      <c r="F64" s="67">
        <f t="shared" si="0"/>
        <v>5200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10400</v>
      </c>
      <c r="F65" s="67">
        <f t="shared" si="0"/>
        <v>5200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f t="shared" ref="D66:D71" si="1">D67</f>
        <v>255400</v>
      </c>
      <c r="E66" s="66">
        <f t="shared" ref="E66:E71" si="2">E67</f>
        <v>91791.73</v>
      </c>
      <c r="F66" s="67">
        <f t="shared" si="0"/>
        <v>163608.27000000002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f t="shared" si="1"/>
        <v>255400</v>
      </c>
      <c r="E67" s="66">
        <f t="shared" si="2"/>
        <v>91791.73</v>
      </c>
      <c r="F67" s="67">
        <f t="shared" si="0"/>
        <v>163608.27000000002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f t="shared" si="1"/>
        <v>255400</v>
      </c>
      <c r="E68" s="66">
        <f t="shared" si="2"/>
        <v>91791.73</v>
      </c>
      <c r="F68" s="67">
        <f t="shared" si="0"/>
        <v>163608.27000000002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f t="shared" si="1"/>
        <v>255400</v>
      </c>
      <c r="E69" s="66">
        <f t="shared" si="2"/>
        <v>91791.73</v>
      </c>
      <c r="F69" s="67">
        <f t="shared" si="0"/>
        <v>163608.27000000002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f t="shared" si="1"/>
        <v>255400</v>
      </c>
      <c r="E70" s="66">
        <f t="shared" si="2"/>
        <v>91791.73</v>
      </c>
      <c r="F70" s="67">
        <f t="shared" si="0"/>
        <v>163608.27000000002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f t="shared" si="1"/>
        <v>255400</v>
      </c>
      <c r="E71" s="66">
        <f t="shared" si="2"/>
        <v>91791.73</v>
      </c>
      <c r="F71" s="67">
        <f t="shared" si="0"/>
        <v>163608.27000000002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f>D73+D74</f>
        <v>255400</v>
      </c>
      <c r="E72" s="66">
        <f>E73+E74</f>
        <v>91791.73</v>
      </c>
      <c r="F72" s="67">
        <f t="shared" si="0"/>
        <v>163608.27000000002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196100</v>
      </c>
      <c r="E73" s="66">
        <v>71395.87</v>
      </c>
      <c r="F73" s="67">
        <f t="shared" si="0"/>
        <v>124704.13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59300</v>
      </c>
      <c r="E74" s="66">
        <v>20395.86</v>
      </c>
      <c r="F74" s="67">
        <f t="shared" si="0"/>
        <v>38904.14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6" si="3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3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3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3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f>D84+D104</f>
        <v>1288600</v>
      </c>
      <c r="E83" s="66">
        <f>E84+E104</f>
        <v>1026582.8</v>
      </c>
      <c r="F83" s="67">
        <f t="shared" si="3"/>
        <v>262017.19999999995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f>D85</f>
        <v>1231600</v>
      </c>
      <c r="E84" s="66">
        <f t="shared" ref="E84:E89" si="4">E85</f>
        <v>1016582.8</v>
      </c>
      <c r="F84" s="67">
        <f t="shared" si="3"/>
        <v>215017.19999999995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f>D87+D91+D95+D102</f>
        <v>1231600</v>
      </c>
      <c r="E85" s="66">
        <f t="shared" si="4"/>
        <v>1016582.8</v>
      </c>
      <c r="F85" s="67">
        <f t="shared" si="3"/>
        <v>215017.19999999995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f>D87+D91+D95</f>
        <v>1231600</v>
      </c>
      <c r="E86" s="66">
        <f t="shared" si="4"/>
        <v>1016582.8</v>
      </c>
      <c r="F86" s="67">
        <f t="shared" si="3"/>
        <v>215017.19999999995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f>D88</f>
        <v>1231600</v>
      </c>
      <c r="E87" s="66">
        <f t="shared" si="4"/>
        <v>1016582.8</v>
      </c>
      <c r="F87" s="67">
        <f t="shared" si="3"/>
        <v>215017.19999999995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f>D89</f>
        <v>1231600</v>
      </c>
      <c r="E88" s="66">
        <f t="shared" si="4"/>
        <v>1016582.8</v>
      </c>
      <c r="F88" s="67">
        <f t="shared" si="3"/>
        <v>215017.19999999995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f>D90</f>
        <v>1231600</v>
      </c>
      <c r="E89" s="66">
        <f t="shared" si="4"/>
        <v>1016582.8</v>
      </c>
      <c r="F89" s="67">
        <f t="shared" si="3"/>
        <v>215017.19999999995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1231600</v>
      </c>
      <c r="E90" s="66">
        <v>1016582.8</v>
      </c>
      <c r="F90" s="67">
        <f t="shared" si="3"/>
        <v>215017.19999999995</v>
      </c>
    </row>
    <row r="91" spans="1:6" ht="86.25" hidden="1" customHeight="1">
      <c r="A91" s="51" t="s">
        <v>253</v>
      </c>
      <c r="B91" s="50" t="s">
        <v>126</v>
      </c>
      <c r="C91" s="57" t="s">
        <v>254</v>
      </c>
      <c r="D91" s="58">
        <v>0</v>
      </c>
      <c r="E91" s="66" t="s">
        <v>43</v>
      </c>
      <c r="F91" s="67" t="str">
        <f t="shared" si="3"/>
        <v>-</v>
      </c>
    </row>
    <row r="92" spans="1:6" ht="45" hidden="1" customHeight="1">
      <c r="A92" s="24" t="s">
        <v>152</v>
      </c>
      <c r="B92" s="50" t="s">
        <v>126</v>
      </c>
      <c r="C92" s="57" t="s">
        <v>255</v>
      </c>
      <c r="D92" s="58">
        <v>0</v>
      </c>
      <c r="E92" s="66" t="s">
        <v>43</v>
      </c>
      <c r="F92" s="67" t="str">
        <f t="shared" si="3"/>
        <v>-</v>
      </c>
    </row>
    <row r="93" spans="1:6" ht="35.25" hidden="1" customHeight="1">
      <c r="A93" s="24" t="s">
        <v>154</v>
      </c>
      <c r="B93" s="50" t="s">
        <v>126</v>
      </c>
      <c r="C93" s="57" t="s">
        <v>256</v>
      </c>
      <c r="D93" s="58">
        <v>0</v>
      </c>
      <c r="E93" s="66" t="s">
        <v>43</v>
      </c>
      <c r="F93" s="67" t="str">
        <f t="shared" si="3"/>
        <v>-</v>
      </c>
    </row>
    <row r="94" spans="1:6" ht="30.75" hidden="1" customHeight="1">
      <c r="A94" s="24" t="s">
        <v>156</v>
      </c>
      <c r="B94" s="50" t="s">
        <v>126</v>
      </c>
      <c r="C94" s="57" t="s">
        <v>257</v>
      </c>
      <c r="D94" s="58">
        <v>0</v>
      </c>
      <c r="E94" s="66" t="s">
        <v>43</v>
      </c>
      <c r="F94" s="67" t="str">
        <f t="shared" si="3"/>
        <v>-</v>
      </c>
    </row>
    <row r="95" spans="1:6" ht="80.25" hidden="1" customHeight="1">
      <c r="A95" s="24" t="s">
        <v>258</v>
      </c>
      <c r="B95" s="50" t="s">
        <v>126</v>
      </c>
      <c r="C95" s="57" t="s">
        <v>259</v>
      </c>
      <c r="D95" s="58">
        <v>0</v>
      </c>
      <c r="E95" s="66" t="s">
        <v>43</v>
      </c>
      <c r="F95" s="67" t="str">
        <f t="shared" si="3"/>
        <v>-</v>
      </c>
    </row>
    <row r="96" spans="1:6" ht="42.75" hidden="1" customHeight="1">
      <c r="A96" s="24" t="s">
        <v>152</v>
      </c>
      <c r="B96" s="50" t="s">
        <v>126</v>
      </c>
      <c r="C96" s="57" t="s">
        <v>260</v>
      </c>
      <c r="D96" s="58">
        <v>0</v>
      </c>
      <c r="E96" s="66" t="s">
        <v>43</v>
      </c>
      <c r="F96" s="67" t="str">
        <f t="shared" si="3"/>
        <v>-</v>
      </c>
    </row>
    <row r="97" spans="1:6" ht="37.5" hidden="1" customHeight="1">
      <c r="A97" s="24" t="s">
        <v>154</v>
      </c>
      <c r="B97" s="50" t="s">
        <v>126</v>
      </c>
      <c r="C97" s="57" t="s">
        <v>261</v>
      </c>
      <c r="D97" s="58">
        <v>0</v>
      </c>
      <c r="E97" s="66" t="s">
        <v>43</v>
      </c>
      <c r="F97" s="67" t="str">
        <f t="shared" si="3"/>
        <v>-</v>
      </c>
    </row>
    <row r="98" spans="1:6" ht="36" hidden="1" customHeight="1">
      <c r="A98" s="24" t="s">
        <v>156</v>
      </c>
      <c r="B98" s="50" t="s">
        <v>126</v>
      </c>
      <c r="C98" s="57" t="s">
        <v>262</v>
      </c>
      <c r="D98" s="58">
        <v>0</v>
      </c>
      <c r="E98" s="66" t="s">
        <v>43</v>
      </c>
      <c r="F98" s="67" t="str">
        <f t="shared" si="3"/>
        <v>-</v>
      </c>
    </row>
    <row r="99" spans="1:6" ht="64.5" hidden="1" customHeight="1">
      <c r="A99" s="24" t="s">
        <v>263</v>
      </c>
      <c r="B99" s="50" t="s">
        <v>126</v>
      </c>
      <c r="C99" s="57" t="s">
        <v>264</v>
      </c>
      <c r="D99" s="58">
        <v>0</v>
      </c>
      <c r="E99" s="66" t="s">
        <v>43</v>
      </c>
      <c r="F99" s="67" t="str">
        <f t="shared" si="3"/>
        <v>-</v>
      </c>
    </row>
    <row r="100" spans="1:6" ht="78.75" hidden="1" customHeight="1">
      <c r="A100" s="51" t="s">
        <v>265</v>
      </c>
      <c r="B100" s="50" t="s">
        <v>126</v>
      </c>
      <c r="C100" s="57" t="s">
        <v>266</v>
      </c>
      <c r="D100" s="58">
        <v>0</v>
      </c>
      <c r="E100" s="66" t="s">
        <v>43</v>
      </c>
      <c r="F100" s="67" t="str">
        <f t="shared" si="3"/>
        <v>-</v>
      </c>
    </row>
    <row r="101" spans="1:6" ht="40.5" hidden="1" customHeight="1">
      <c r="A101" s="24" t="s">
        <v>152</v>
      </c>
      <c r="B101" s="50" t="s">
        <v>126</v>
      </c>
      <c r="C101" s="57" t="s">
        <v>267</v>
      </c>
      <c r="D101" s="58">
        <v>0</v>
      </c>
      <c r="E101" s="66" t="s">
        <v>43</v>
      </c>
      <c r="F101" s="67" t="str">
        <f t="shared" si="3"/>
        <v>-</v>
      </c>
    </row>
    <row r="102" spans="1:6" ht="42.75" hidden="1" customHeight="1">
      <c r="A102" s="24" t="s">
        <v>154</v>
      </c>
      <c r="B102" s="50" t="s">
        <v>126</v>
      </c>
      <c r="C102" s="57" t="s">
        <v>268</v>
      </c>
      <c r="D102" s="58">
        <v>0</v>
      </c>
      <c r="E102" s="66" t="s">
        <v>43</v>
      </c>
      <c r="F102" s="67" t="str">
        <f t="shared" si="3"/>
        <v>-</v>
      </c>
    </row>
    <row r="103" spans="1:6" ht="36" hidden="1" customHeight="1">
      <c r="A103" s="24" t="s">
        <v>156</v>
      </c>
      <c r="B103" s="50" t="s">
        <v>126</v>
      </c>
      <c r="C103" s="57" t="s">
        <v>269</v>
      </c>
      <c r="D103" s="58">
        <v>0</v>
      </c>
      <c r="E103" s="66" t="s">
        <v>43</v>
      </c>
      <c r="F103" s="67" t="str">
        <f t="shared" si="3"/>
        <v>-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>
        <f t="shared" ref="E104:E109" si="5">E105</f>
        <v>10000</v>
      </c>
      <c r="F104" s="67">
        <f t="shared" si="3"/>
        <v>47000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>
        <f t="shared" si="5"/>
        <v>10000</v>
      </c>
      <c r="F105" s="67">
        <f t="shared" si="3"/>
        <v>47000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>
        <f t="shared" si="5"/>
        <v>10000</v>
      </c>
      <c r="F106" s="67">
        <f t="shared" si="3"/>
        <v>47000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>
        <f t="shared" si="5"/>
        <v>10000</v>
      </c>
      <c r="F107" s="67">
        <f t="shared" si="3"/>
        <v>47000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>
        <f t="shared" si="5"/>
        <v>10000</v>
      </c>
      <c r="F108" s="67">
        <f t="shared" si="3"/>
        <v>47000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>
        <f t="shared" si="5"/>
        <v>10000</v>
      </c>
      <c r="F109" s="67">
        <f t="shared" si="3"/>
        <v>47000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>
        <v>10000</v>
      </c>
      <c r="F110" s="67">
        <f t="shared" si="3"/>
        <v>47000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f>D112+D131</f>
        <v>7286257.7999999998</v>
      </c>
      <c r="E111" s="66">
        <f>E112+E131</f>
        <v>6797653.9500000002</v>
      </c>
      <c r="F111" s="67">
        <f t="shared" si="3"/>
        <v>488603.84999999963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f>D113</f>
        <v>6443757.7999999998</v>
      </c>
      <c r="E112" s="66">
        <f>E113</f>
        <v>6427109.54</v>
      </c>
      <c r="F112" s="67">
        <f t="shared" si="3"/>
        <v>16648.259999999776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f>D114</f>
        <v>6443757.7999999998</v>
      </c>
      <c r="E113" s="66">
        <f>E114</f>
        <v>6427109.54</v>
      </c>
      <c r="F113" s="67">
        <f t="shared" si="3"/>
        <v>16648.259999999776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f>D115+D122+D123+D127</f>
        <v>6443757.7999999998</v>
      </c>
      <c r="E114" s="66">
        <f>E119+E123+E115+E127</f>
        <v>6427109.54</v>
      </c>
      <c r="F114" s="67">
        <f t="shared" si="3"/>
        <v>16648.259999999776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>
        <f>E116</f>
        <v>46198.5</v>
      </c>
      <c r="F115" s="67">
        <f t="shared" si="3"/>
        <v>12401.5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>
        <f>E117</f>
        <v>46198.5</v>
      </c>
      <c r="F116" s="67">
        <f t="shared" si="3"/>
        <v>12401.5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>
        <f>E118</f>
        <v>46198.5</v>
      </c>
      <c r="F117" s="67">
        <f t="shared" si="3"/>
        <v>12401.5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>
        <v>46198.5</v>
      </c>
      <c r="F118" s="67">
        <f t="shared" si="3"/>
        <v>12401.5</v>
      </c>
    </row>
    <row r="119" spans="1:6" ht="88.5" customHeight="1">
      <c r="A119" s="24" t="s">
        <v>457</v>
      </c>
      <c r="B119" s="112" t="s">
        <v>126</v>
      </c>
      <c r="C119" s="113" t="s">
        <v>456</v>
      </c>
      <c r="D119" s="111">
        <f t="shared" ref="D119:F121" si="6">D120</f>
        <v>70000</v>
      </c>
      <c r="E119" s="66">
        <f t="shared" si="6"/>
        <v>70000</v>
      </c>
      <c r="F119" s="67" t="str">
        <f t="shared" si="6"/>
        <v>-</v>
      </c>
    </row>
    <row r="120" spans="1:6" ht="43.5" customHeight="1">
      <c r="A120" s="24" t="s">
        <v>152</v>
      </c>
      <c r="B120" s="50" t="s">
        <v>126</v>
      </c>
      <c r="C120" s="57" t="s">
        <v>455</v>
      </c>
      <c r="D120" s="58">
        <f t="shared" si="6"/>
        <v>70000</v>
      </c>
      <c r="E120" s="66">
        <f t="shared" si="6"/>
        <v>70000</v>
      </c>
      <c r="F120" s="67" t="str">
        <f t="shared" si="6"/>
        <v>-</v>
      </c>
    </row>
    <row r="121" spans="1:6" ht="43.5" customHeight="1">
      <c r="A121" s="24" t="s">
        <v>154</v>
      </c>
      <c r="B121" s="50" t="s">
        <v>126</v>
      </c>
      <c r="C121" s="57" t="s">
        <v>454</v>
      </c>
      <c r="D121" s="58">
        <f t="shared" si="6"/>
        <v>70000</v>
      </c>
      <c r="E121" s="66">
        <f t="shared" si="6"/>
        <v>70000</v>
      </c>
      <c r="F121" s="67" t="str">
        <f t="shared" si="6"/>
        <v>-</v>
      </c>
    </row>
    <row r="122" spans="1:6" ht="43.5" customHeight="1">
      <c r="A122" s="24" t="s">
        <v>156</v>
      </c>
      <c r="B122" s="50" t="s">
        <v>126</v>
      </c>
      <c r="C122" s="57" t="s">
        <v>453</v>
      </c>
      <c r="D122" s="111">
        <v>70000</v>
      </c>
      <c r="E122" s="66">
        <v>70000</v>
      </c>
      <c r="F122" s="67" t="str">
        <f t="shared" si="3"/>
        <v>-</v>
      </c>
    </row>
    <row r="123" spans="1:6" ht="54.75" customHeight="1">
      <c r="A123" s="24" t="s">
        <v>441</v>
      </c>
      <c r="B123" s="50" t="s">
        <v>126</v>
      </c>
      <c r="C123" s="57" t="s">
        <v>442</v>
      </c>
      <c r="D123" s="58">
        <v>6310757.7999999998</v>
      </c>
      <c r="E123" s="66">
        <v>6310757.7999999998</v>
      </c>
      <c r="F123" s="67" t="str">
        <f t="shared" si="3"/>
        <v>-</v>
      </c>
    </row>
    <row r="124" spans="1:6" ht="36.75" customHeight="1">
      <c r="A124" s="24" t="s">
        <v>440</v>
      </c>
      <c r="B124" s="50" t="s">
        <v>126</v>
      </c>
      <c r="C124" s="57" t="s">
        <v>443</v>
      </c>
      <c r="D124" s="58">
        <v>6310757.7999999998</v>
      </c>
      <c r="E124" s="66">
        <v>6310757.7999999998</v>
      </c>
      <c r="F124" s="67" t="str">
        <f t="shared" si="3"/>
        <v>-</v>
      </c>
    </row>
    <row r="125" spans="1:6" ht="12.75" customHeight="1">
      <c r="A125" s="24" t="s">
        <v>439</v>
      </c>
      <c r="B125" s="50" t="s">
        <v>126</v>
      </c>
      <c r="C125" s="57" t="s">
        <v>444</v>
      </c>
      <c r="D125" s="58">
        <v>6310757.7999999998</v>
      </c>
      <c r="E125" s="66">
        <v>6310757.7999999998</v>
      </c>
      <c r="F125" s="67" t="str">
        <f t="shared" si="3"/>
        <v>-</v>
      </c>
    </row>
    <row r="126" spans="1:6" ht="45" customHeight="1">
      <c r="A126" s="24" t="s">
        <v>438</v>
      </c>
      <c r="B126" s="50" t="s">
        <v>126</v>
      </c>
      <c r="C126" s="57" t="s">
        <v>445</v>
      </c>
      <c r="D126" s="58">
        <v>6310757.7999999998</v>
      </c>
      <c r="E126" s="66">
        <v>6310757.7999999998</v>
      </c>
      <c r="F126" s="67" t="str">
        <f t="shared" si="3"/>
        <v>-</v>
      </c>
    </row>
    <row r="127" spans="1:6" ht="156" customHeight="1">
      <c r="A127" s="51" t="s">
        <v>447</v>
      </c>
      <c r="B127" s="50" t="s">
        <v>126</v>
      </c>
      <c r="C127" s="57" t="s">
        <v>292</v>
      </c>
      <c r="D127" s="58">
        <v>4400</v>
      </c>
      <c r="E127" s="66">
        <f>E128</f>
        <v>153.24</v>
      </c>
      <c r="F127" s="67">
        <f t="shared" si="3"/>
        <v>4246.76</v>
      </c>
    </row>
    <row r="128" spans="1:6" ht="27.75" customHeight="1">
      <c r="A128" s="24" t="s">
        <v>176</v>
      </c>
      <c r="B128" s="50" t="s">
        <v>126</v>
      </c>
      <c r="C128" s="57" t="s">
        <v>293</v>
      </c>
      <c r="D128" s="58">
        <v>4400</v>
      </c>
      <c r="E128" s="66">
        <f>E129</f>
        <v>153.24</v>
      </c>
      <c r="F128" s="67">
        <f t="shared" si="3"/>
        <v>4246.76</v>
      </c>
    </row>
    <row r="129" spans="1:6" ht="51" customHeight="1">
      <c r="A129" s="24" t="s">
        <v>294</v>
      </c>
      <c r="B129" s="50" t="s">
        <v>126</v>
      </c>
      <c r="C129" s="57" t="s">
        <v>295</v>
      </c>
      <c r="D129" s="58">
        <v>4400</v>
      </c>
      <c r="E129" s="66">
        <f>E130</f>
        <v>153.24</v>
      </c>
      <c r="F129" s="67">
        <f t="shared" si="3"/>
        <v>4246.76</v>
      </c>
    </row>
    <row r="130" spans="1:6" ht="61.5" customHeight="1">
      <c r="A130" s="24" t="s">
        <v>296</v>
      </c>
      <c r="B130" s="50" t="s">
        <v>126</v>
      </c>
      <c r="C130" s="57" t="s">
        <v>297</v>
      </c>
      <c r="D130" s="58">
        <v>4400</v>
      </c>
      <c r="E130" s="66">
        <v>153.24</v>
      </c>
      <c r="F130" s="67">
        <f t="shared" si="3"/>
        <v>4246.76</v>
      </c>
    </row>
    <row r="131" spans="1:6" ht="32.25" customHeight="1">
      <c r="A131" s="106" t="s">
        <v>298</v>
      </c>
      <c r="B131" s="50" t="s">
        <v>126</v>
      </c>
      <c r="C131" s="57" t="s">
        <v>299</v>
      </c>
      <c r="D131" s="58">
        <f>D132</f>
        <v>842500</v>
      </c>
      <c r="E131" s="66">
        <f>E132</f>
        <v>370544.41</v>
      </c>
      <c r="F131" s="67">
        <f t="shared" si="3"/>
        <v>471955.59</v>
      </c>
    </row>
    <row r="132" spans="1:6" ht="45.75" customHeight="1">
      <c r="A132" s="24" t="s">
        <v>283</v>
      </c>
      <c r="B132" s="50" t="s">
        <v>126</v>
      </c>
      <c r="C132" s="57" t="s">
        <v>300</v>
      </c>
      <c r="D132" s="58">
        <f>D133</f>
        <v>842500</v>
      </c>
      <c r="E132" s="66">
        <f>E133</f>
        <v>370544.41</v>
      </c>
      <c r="F132" s="67">
        <f t="shared" si="3"/>
        <v>471955.59</v>
      </c>
    </row>
    <row r="133" spans="1:6" ht="68.25" customHeight="1">
      <c r="A133" s="24" t="s">
        <v>301</v>
      </c>
      <c r="B133" s="50" t="s">
        <v>126</v>
      </c>
      <c r="C133" s="57" t="s">
        <v>302</v>
      </c>
      <c r="D133" s="58">
        <f>D134+D138+D142</f>
        <v>842500</v>
      </c>
      <c r="E133" s="66">
        <f>E138+E142+E134</f>
        <v>370544.41</v>
      </c>
      <c r="F133" s="67">
        <f t="shared" si="3"/>
        <v>471955.59</v>
      </c>
    </row>
    <row r="134" spans="1:6" ht="111" customHeight="1">
      <c r="A134" s="51" t="s">
        <v>303</v>
      </c>
      <c r="B134" s="50" t="s">
        <v>126</v>
      </c>
      <c r="C134" s="57" t="s">
        <v>304</v>
      </c>
      <c r="D134" s="58">
        <v>30000</v>
      </c>
      <c r="E134" s="66">
        <f>E135</f>
        <v>10000</v>
      </c>
      <c r="F134" s="67">
        <f t="shared" si="3"/>
        <v>20000</v>
      </c>
    </row>
    <row r="135" spans="1:6" ht="41.25" customHeight="1">
      <c r="A135" s="24" t="s">
        <v>152</v>
      </c>
      <c r="B135" s="50" t="s">
        <v>126</v>
      </c>
      <c r="C135" s="57" t="s">
        <v>305</v>
      </c>
      <c r="D135" s="58">
        <v>30000</v>
      </c>
      <c r="E135" s="66">
        <f>E136</f>
        <v>10000</v>
      </c>
      <c r="F135" s="67">
        <f t="shared" si="3"/>
        <v>20000</v>
      </c>
    </row>
    <row r="136" spans="1:6" ht="42" customHeight="1">
      <c r="A136" s="24" t="s">
        <v>154</v>
      </c>
      <c r="B136" s="50" t="s">
        <v>126</v>
      </c>
      <c r="C136" s="57" t="s">
        <v>306</v>
      </c>
      <c r="D136" s="58">
        <v>30000</v>
      </c>
      <c r="E136" s="66">
        <f>E137</f>
        <v>10000</v>
      </c>
      <c r="F136" s="67">
        <f t="shared" si="3"/>
        <v>20000</v>
      </c>
    </row>
    <row r="137" spans="1:6" ht="37.5" customHeight="1">
      <c r="A137" s="24" t="s">
        <v>156</v>
      </c>
      <c r="B137" s="50" t="s">
        <v>126</v>
      </c>
      <c r="C137" s="57" t="s">
        <v>307</v>
      </c>
      <c r="D137" s="58">
        <v>30000</v>
      </c>
      <c r="E137" s="66">
        <v>10000</v>
      </c>
      <c r="F137" s="67">
        <f t="shared" si="3"/>
        <v>20000</v>
      </c>
    </row>
    <row r="138" spans="1:6" ht="85.5" customHeight="1">
      <c r="A138" s="51" t="s">
        <v>308</v>
      </c>
      <c r="B138" s="50" t="s">
        <v>126</v>
      </c>
      <c r="C138" s="57" t="s">
        <v>309</v>
      </c>
      <c r="D138" s="58">
        <f t="shared" ref="D138:E140" si="7">D139</f>
        <v>79600</v>
      </c>
      <c r="E138" s="66">
        <f t="shared" si="7"/>
        <v>35574</v>
      </c>
      <c r="F138" s="67">
        <f t="shared" si="3"/>
        <v>44026</v>
      </c>
    </row>
    <row r="139" spans="1:6" ht="33.75" customHeight="1">
      <c r="A139" s="24" t="s">
        <v>152</v>
      </c>
      <c r="B139" s="50" t="s">
        <v>126</v>
      </c>
      <c r="C139" s="57" t="s">
        <v>310</v>
      </c>
      <c r="D139" s="58">
        <f t="shared" si="7"/>
        <v>79600</v>
      </c>
      <c r="E139" s="66">
        <f t="shared" si="7"/>
        <v>35574</v>
      </c>
      <c r="F139" s="67">
        <f t="shared" si="3"/>
        <v>44026</v>
      </c>
    </row>
    <row r="140" spans="1:6" ht="36" customHeight="1">
      <c r="A140" s="24" t="s">
        <v>154</v>
      </c>
      <c r="B140" s="50" t="s">
        <v>126</v>
      </c>
      <c r="C140" s="57" t="s">
        <v>311</v>
      </c>
      <c r="D140" s="58">
        <f t="shared" si="7"/>
        <v>79600</v>
      </c>
      <c r="E140" s="66">
        <f t="shared" si="7"/>
        <v>35574</v>
      </c>
      <c r="F140" s="67">
        <f t="shared" si="3"/>
        <v>44026</v>
      </c>
    </row>
    <row r="141" spans="1:6" ht="34.5" customHeight="1">
      <c r="A141" s="24" t="s">
        <v>156</v>
      </c>
      <c r="B141" s="50" t="s">
        <v>126</v>
      </c>
      <c r="C141" s="57" t="s">
        <v>312</v>
      </c>
      <c r="D141" s="58">
        <v>79600</v>
      </c>
      <c r="E141" s="66">
        <v>35574</v>
      </c>
      <c r="F141" s="67">
        <f t="shared" si="3"/>
        <v>44026</v>
      </c>
    </row>
    <row r="142" spans="1:6" ht="96" customHeight="1">
      <c r="A142" s="51" t="s">
        <v>313</v>
      </c>
      <c r="B142" s="50" t="s">
        <v>126</v>
      </c>
      <c r="C142" s="57" t="s">
        <v>314</v>
      </c>
      <c r="D142" s="58">
        <v>732900</v>
      </c>
      <c r="E142" s="110">
        <f>E143</f>
        <v>324970.40999999997</v>
      </c>
      <c r="F142" s="67">
        <f t="shared" si="3"/>
        <v>407929.59</v>
      </c>
    </row>
    <row r="143" spans="1:6" ht="36" customHeight="1">
      <c r="A143" s="24" t="s">
        <v>152</v>
      </c>
      <c r="B143" s="50" t="s">
        <v>126</v>
      </c>
      <c r="C143" s="57" t="s">
        <v>315</v>
      </c>
      <c r="D143" s="58">
        <v>732900</v>
      </c>
      <c r="E143" s="110">
        <f>E144+E145</f>
        <v>324970.40999999997</v>
      </c>
      <c r="F143" s="67">
        <f t="shared" si="3"/>
        <v>407929.59</v>
      </c>
    </row>
    <row r="144" spans="1:6" ht="32.25" customHeight="1">
      <c r="A144" s="24" t="s">
        <v>154</v>
      </c>
      <c r="B144" s="50" t="s">
        <v>126</v>
      </c>
      <c r="C144" s="57" t="s">
        <v>316</v>
      </c>
      <c r="D144" s="58">
        <f>D145+D146</f>
        <v>732900</v>
      </c>
      <c r="E144" s="110">
        <f>E146</f>
        <v>270470.40999999997</v>
      </c>
      <c r="F144" s="67">
        <f t="shared" si="3"/>
        <v>462429.59</v>
      </c>
    </row>
    <row r="145" spans="1:6" ht="42" customHeight="1">
      <c r="A145" s="24" t="s">
        <v>156</v>
      </c>
      <c r="B145" s="50" t="s">
        <v>126</v>
      </c>
      <c r="C145" s="57" t="s">
        <v>446</v>
      </c>
      <c r="D145" s="58">
        <v>89500</v>
      </c>
      <c r="E145" s="66">
        <v>54500</v>
      </c>
      <c r="F145" s="67">
        <f t="shared" si="3"/>
        <v>35000</v>
      </c>
    </row>
    <row r="146" spans="1:6" ht="29.25" customHeight="1">
      <c r="A146" s="24" t="s">
        <v>158</v>
      </c>
      <c r="B146" s="50" t="s">
        <v>126</v>
      </c>
      <c r="C146" s="57" t="s">
        <v>317</v>
      </c>
      <c r="D146" s="58">
        <v>643400</v>
      </c>
      <c r="E146" s="66">
        <v>270470.40999999997</v>
      </c>
      <c r="F146" s="67">
        <f t="shared" si="3"/>
        <v>372929.59</v>
      </c>
    </row>
    <row r="147" spans="1:6" ht="38.25" customHeight="1">
      <c r="A147" s="104" t="s">
        <v>318</v>
      </c>
      <c r="B147" s="50" t="s">
        <v>126</v>
      </c>
      <c r="C147" s="57" t="s">
        <v>319</v>
      </c>
      <c r="D147" s="58">
        <v>17000</v>
      </c>
      <c r="E147" s="66">
        <f t="shared" ref="E147:E153" si="8">E148</f>
        <v>17000</v>
      </c>
      <c r="F147" s="67" t="str">
        <f t="shared" ref="F147:F182" si="9">IF(OR(D147="-",IF(E147="-",0,E147)&gt;=IF(D147="-",0,D147)),"-",IF(D147="-",0,D147)-IF(E147="-",0,E147))</f>
        <v>-</v>
      </c>
    </row>
    <row r="148" spans="1:6" ht="33.75" customHeight="1">
      <c r="A148" s="24" t="s">
        <v>320</v>
      </c>
      <c r="B148" s="50" t="s">
        <v>126</v>
      </c>
      <c r="C148" s="57" t="s">
        <v>321</v>
      </c>
      <c r="D148" s="58">
        <v>17000</v>
      </c>
      <c r="E148" s="66">
        <f t="shared" si="8"/>
        <v>17000</v>
      </c>
      <c r="F148" s="67" t="str">
        <f t="shared" si="9"/>
        <v>-</v>
      </c>
    </row>
    <row r="149" spans="1:6" ht="44.25" customHeight="1">
      <c r="A149" s="24" t="s">
        <v>193</v>
      </c>
      <c r="B149" s="50" t="s">
        <v>126</v>
      </c>
      <c r="C149" s="57" t="s">
        <v>322</v>
      </c>
      <c r="D149" s="58">
        <v>17000</v>
      </c>
      <c r="E149" s="66">
        <f t="shared" si="8"/>
        <v>17000</v>
      </c>
      <c r="F149" s="67" t="str">
        <f t="shared" si="9"/>
        <v>-</v>
      </c>
    </row>
    <row r="150" spans="1:6" ht="87.75" customHeight="1">
      <c r="A150" s="51" t="s">
        <v>195</v>
      </c>
      <c r="B150" s="50" t="s">
        <v>126</v>
      </c>
      <c r="C150" s="57" t="s">
        <v>323</v>
      </c>
      <c r="D150" s="58">
        <v>17000</v>
      </c>
      <c r="E150" s="66">
        <f t="shared" si="8"/>
        <v>17000</v>
      </c>
      <c r="F150" s="67" t="str">
        <f t="shared" si="9"/>
        <v>-</v>
      </c>
    </row>
    <row r="151" spans="1:6" ht="99.75" customHeight="1">
      <c r="A151" s="51" t="s">
        <v>324</v>
      </c>
      <c r="B151" s="50" t="s">
        <v>126</v>
      </c>
      <c r="C151" s="57" t="s">
        <v>325</v>
      </c>
      <c r="D151" s="58">
        <v>17000</v>
      </c>
      <c r="E151" s="66">
        <f t="shared" si="8"/>
        <v>17000</v>
      </c>
      <c r="F151" s="67" t="str">
        <f t="shared" si="9"/>
        <v>-</v>
      </c>
    </row>
    <row r="152" spans="1:6" ht="31.5" customHeight="1">
      <c r="A152" s="24" t="s">
        <v>152</v>
      </c>
      <c r="B152" s="50" t="s">
        <v>126</v>
      </c>
      <c r="C152" s="57" t="s">
        <v>326</v>
      </c>
      <c r="D152" s="58">
        <v>17000</v>
      </c>
      <c r="E152" s="66">
        <f t="shared" si="8"/>
        <v>17000</v>
      </c>
      <c r="F152" s="67" t="str">
        <f t="shared" si="9"/>
        <v>-</v>
      </c>
    </row>
    <row r="153" spans="1:6" ht="32.25" customHeight="1">
      <c r="A153" s="24" t="s">
        <v>154</v>
      </c>
      <c r="B153" s="50" t="s">
        <v>126</v>
      </c>
      <c r="C153" s="57" t="s">
        <v>327</v>
      </c>
      <c r="D153" s="58">
        <v>17000</v>
      </c>
      <c r="E153" s="66">
        <f t="shared" si="8"/>
        <v>17000</v>
      </c>
      <c r="F153" s="67" t="str">
        <f t="shared" si="9"/>
        <v>-</v>
      </c>
    </row>
    <row r="154" spans="1:6" ht="30.75" customHeight="1">
      <c r="A154" s="24" t="s">
        <v>156</v>
      </c>
      <c r="B154" s="50" t="s">
        <v>126</v>
      </c>
      <c r="C154" s="57" t="s">
        <v>328</v>
      </c>
      <c r="D154" s="58">
        <v>17000</v>
      </c>
      <c r="E154" s="66">
        <v>17000</v>
      </c>
      <c r="F154" s="67" t="str">
        <f t="shared" si="9"/>
        <v>-</v>
      </c>
    </row>
    <row r="155" spans="1:6" ht="29.25" customHeight="1">
      <c r="A155" s="104" t="s">
        <v>329</v>
      </c>
      <c r="B155" s="50" t="s">
        <v>126</v>
      </c>
      <c r="C155" s="57" t="s">
        <v>330</v>
      </c>
      <c r="D155" s="58">
        <f>D156</f>
        <v>2074000</v>
      </c>
      <c r="E155" s="66">
        <f t="shared" ref="E155:E161" si="10">E156</f>
        <v>1156593.78</v>
      </c>
      <c r="F155" s="67">
        <f t="shared" si="9"/>
        <v>917406.22</v>
      </c>
    </row>
    <row r="156" spans="1:6" ht="21.75" customHeight="1">
      <c r="A156" s="24" t="s">
        <v>331</v>
      </c>
      <c r="B156" s="50" t="s">
        <v>126</v>
      </c>
      <c r="C156" s="57" t="s">
        <v>332</v>
      </c>
      <c r="D156" s="58">
        <f>D157</f>
        <v>2074000</v>
      </c>
      <c r="E156" s="66">
        <f t="shared" si="10"/>
        <v>1156593.78</v>
      </c>
      <c r="F156" s="67">
        <f t="shared" si="9"/>
        <v>917406.22</v>
      </c>
    </row>
    <row r="157" spans="1:6" ht="32.25" customHeight="1">
      <c r="A157" s="24" t="s">
        <v>333</v>
      </c>
      <c r="B157" s="50" t="s">
        <v>126</v>
      </c>
      <c r="C157" s="57" t="s">
        <v>334</v>
      </c>
      <c r="D157" s="58">
        <f>D158</f>
        <v>2074000</v>
      </c>
      <c r="E157" s="66">
        <f t="shared" si="10"/>
        <v>1156593.78</v>
      </c>
      <c r="F157" s="67">
        <f t="shared" si="9"/>
        <v>917406.22</v>
      </c>
    </row>
    <row r="158" spans="1:6" ht="51.75" customHeight="1">
      <c r="A158" s="24" t="s">
        <v>335</v>
      </c>
      <c r="B158" s="50" t="s">
        <v>126</v>
      </c>
      <c r="C158" s="57" t="s">
        <v>336</v>
      </c>
      <c r="D158" s="58">
        <f>D159+D163</f>
        <v>2074000</v>
      </c>
      <c r="E158" s="66">
        <f t="shared" si="10"/>
        <v>1156593.78</v>
      </c>
      <c r="F158" s="67">
        <f t="shared" si="9"/>
        <v>917406.22</v>
      </c>
    </row>
    <row r="159" spans="1:6" ht="73.5" customHeight="1">
      <c r="A159" s="24" t="s">
        <v>337</v>
      </c>
      <c r="B159" s="50" t="s">
        <v>126</v>
      </c>
      <c r="C159" s="57" t="s">
        <v>338</v>
      </c>
      <c r="D159" s="58">
        <v>1874000</v>
      </c>
      <c r="E159" s="66">
        <f t="shared" si="10"/>
        <v>1156593.78</v>
      </c>
      <c r="F159" s="67">
        <f t="shared" si="9"/>
        <v>717406.22</v>
      </c>
    </row>
    <row r="160" spans="1:6" ht="35.25" customHeight="1">
      <c r="A160" s="24" t="s">
        <v>339</v>
      </c>
      <c r="B160" s="50" t="s">
        <v>126</v>
      </c>
      <c r="C160" s="57" t="s">
        <v>340</v>
      </c>
      <c r="D160" s="58">
        <v>1874000</v>
      </c>
      <c r="E160" s="66">
        <f t="shared" si="10"/>
        <v>1156593.78</v>
      </c>
      <c r="F160" s="67">
        <f t="shared" si="9"/>
        <v>717406.22</v>
      </c>
    </row>
    <row r="161" spans="1:6" ht="36" customHeight="1">
      <c r="A161" s="24" t="s">
        <v>341</v>
      </c>
      <c r="B161" s="50" t="s">
        <v>126</v>
      </c>
      <c r="C161" s="57" t="s">
        <v>342</v>
      </c>
      <c r="D161" s="58">
        <v>1874000</v>
      </c>
      <c r="E161" s="66">
        <f t="shared" si="10"/>
        <v>1156593.78</v>
      </c>
      <c r="F161" s="67">
        <f t="shared" si="9"/>
        <v>717406.22</v>
      </c>
    </row>
    <row r="162" spans="1:6" ht="51" customHeight="1">
      <c r="A162" s="24" t="s">
        <v>343</v>
      </c>
      <c r="B162" s="50" t="s">
        <v>126</v>
      </c>
      <c r="C162" s="57" t="s">
        <v>344</v>
      </c>
      <c r="D162" s="58">
        <v>1874000</v>
      </c>
      <c r="E162" s="66">
        <v>1156593.78</v>
      </c>
      <c r="F162" s="67">
        <f t="shared" si="9"/>
        <v>717406.22</v>
      </c>
    </row>
    <row r="163" spans="1:6" ht="51" customHeight="1">
      <c r="A163" s="24" t="s">
        <v>479</v>
      </c>
      <c r="B163" s="50" t="s">
        <v>126</v>
      </c>
      <c r="C163" s="57" t="s">
        <v>477</v>
      </c>
      <c r="D163" s="58">
        <f>D164</f>
        <v>200000</v>
      </c>
      <c r="E163" s="66" t="s">
        <v>43</v>
      </c>
      <c r="F163" s="67">
        <f>D163</f>
        <v>200000</v>
      </c>
    </row>
    <row r="164" spans="1:6" ht="51" customHeight="1">
      <c r="A164" s="24" t="s">
        <v>339</v>
      </c>
      <c r="B164" s="50" t="s">
        <v>126</v>
      </c>
      <c r="C164" s="57" t="s">
        <v>476</v>
      </c>
      <c r="D164" s="58">
        <f>D166</f>
        <v>200000</v>
      </c>
      <c r="E164" s="66" t="s">
        <v>43</v>
      </c>
      <c r="F164" s="67">
        <f>D164</f>
        <v>200000</v>
      </c>
    </row>
    <row r="165" spans="1:6" ht="51" customHeight="1">
      <c r="A165" s="24" t="s">
        <v>341</v>
      </c>
      <c r="B165" s="50" t="s">
        <v>126</v>
      </c>
      <c r="C165" s="57" t="s">
        <v>475</v>
      </c>
      <c r="D165" s="58">
        <f>D166</f>
        <v>200000</v>
      </c>
      <c r="E165" s="66" t="s">
        <v>43</v>
      </c>
      <c r="F165" s="67">
        <f>D165</f>
        <v>200000</v>
      </c>
    </row>
    <row r="166" spans="1:6" ht="51" customHeight="1">
      <c r="A166" s="24" t="s">
        <v>478</v>
      </c>
      <c r="B166" s="50" t="s">
        <v>126</v>
      </c>
      <c r="C166" s="57" t="s">
        <v>474</v>
      </c>
      <c r="D166" s="58">
        <v>200000</v>
      </c>
      <c r="E166" s="66" t="s">
        <v>43</v>
      </c>
      <c r="F166" s="67">
        <f>D166</f>
        <v>200000</v>
      </c>
    </row>
    <row r="167" spans="1:6" ht="34.5" customHeight="1">
      <c r="A167" s="104" t="s">
        <v>345</v>
      </c>
      <c r="B167" s="50" t="s">
        <v>126</v>
      </c>
      <c r="C167" s="57" t="s">
        <v>346</v>
      </c>
      <c r="D167" s="58">
        <f t="shared" ref="D167:E173" si="11">D168</f>
        <v>396000</v>
      </c>
      <c r="E167" s="66">
        <f t="shared" si="11"/>
        <v>269889.55</v>
      </c>
      <c r="F167" s="67">
        <f t="shared" si="9"/>
        <v>126110.45000000001</v>
      </c>
    </row>
    <row r="168" spans="1:6" ht="24.75" customHeight="1">
      <c r="A168" s="24" t="s">
        <v>347</v>
      </c>
      <c r="B168" s="50" t="s">
        <v>126</v>
      </c>
      <c r="C168" s="57" t="s">
        <v>348</v>
      </c>
      <c r="D168" s="58">
        <f t="shared" si="11"/>
        <v>396000</v>
      </c>
      <c r="E168" s="66">
        <f t="shared" si="11"/>
        <v>269889.55</v>
      </c>
      <c r="F168" s="67">
        <f t="shared" si="9"/>
        <v>126110.45000000001</v>
      </c>
    </row>
    <row r="169" spans="1:6" ht="33.75" customHeight="1">
      <c r="A169" s="24" t="s">
        <v>193</v>
      </c>
      <c r="B169" s="50" t="s">
        <v>126</v>
      </c>
      <c r="C169" s="57" t="s">
        <v>349</v>
      </c>
      <c r="D169" s="58">
        <f t="shared" si="11"/>
        <v>396000</v>
      </c>
      <c r="E169" s="66">
        <f t="shared" si="11"/>
        <v>269889.55</v>
      </c>
      <c r="F169" s="67">
        <f t="shared" si="9"/>
        <v>126110.45000000001</v>
      </c>
    </row>
    <row r="170" spans="1:6" ht="89.25" customHeight="1">
      <c r="A170" s="51" t="s">
        <v>350</v>
      </c>
      <c r="B170" s="50" t="s">
        <v>126</v>
      </c>
      <c r="C170" s="57" t="s">
        <v>351</v>
      </c>
      <c r="D170" s="58">
        <f t="shared" si="11"/>
        <v>396000</v>
      </c>
      <c r="E170" s="66">
        <f t="shared" si="11"/>
        <v>269889.55</v>
      </c>
      <c r="F170" s="67">
        <f t="shared" si="9"/>
        <v>126110.45000000001</v>
      </c>
    </row>
    <row r="171" spans="1:6" ht="127.5" customHeight="1">
      <c r="A171" s="51" t="s">
        <v>352</v>
      </c>
      <c r="B171" s="50" t="s">
        <v>126</v>
      </c>
      <c r="C171" s="57" t="s">
        <v>353</v>
      </c>
      <c r="D171" s="58">
        <f t="shared" si="11"/>
        <v>396000</v>
      </c>
      <c r="E171" s="66">
        <f t="shared" si="11"/>
        <v>269889.55</v>
      </c>
      <c r="F171" s="67">
        <f t="shared" si="9"/>
        <v>126110.45000000001</v>
      </c>
    </row>
    <row r="172" spans="1:6" ht="32.25" customHeight="1">
      <c r="A172" s="24" t="s">
        <v>354</v>
      </c>
      <c r="B172" s="50" t="s">
        <v>126</v>
      </c>
      <c r="C172" s="57" t="s">
        <v>355</v>
      </c>
      <c r="D172" s="58">
        <f t="shared" si="11"/>
        <v>396000</v>
      </c>
      <c r="E172" s="66">
        <f t="shared" si="11"/>
        <v>269889.55</v>
      </c>
      <c r="F172" s="67">
        <f t="shared" si="9"/>
        <v>126110.45000000001</v>
      </c>
    </row>
    <row r="173" spans="1:6" ht="33.75" customHeight="1">
      <c r="A173" s="24" t="s">
        <v>356</v>
      </c>
      <c r="B173" s="50" t="s">
        <v>126</v>
      </c>
      <c r="C173" s="57" t="s">
        <v>357</v>
      </c>
      <c r="D173" s="58">
        <f t="shared" si="11"/>
        <v>396000</v>
      </c>
      <c r="E173" s="66">
        <f t="shared" si="11"/>
        <v>269889.55</v>
      </c>
      <c r="F173" s="67">
        <f t="shared" si="9"/>
        <v>126110.45000000001</v>
      </c>
    </row>
    <row r="174" spans="1:6" ht="30.75" customHeight="1">
      <c r="A174" s="24" t="s">
        <v>358</v>
      </c>
      <c r="B174" s="50" t="s">
        <v>126</v>
      </c>
      <c r="C174" s="57" t="s">
        <v>359</v>
      </c>
      <c r="D174" s="58">
        <v>396000</v>
      </c>
      <c r="E174" s="66">
        <v>269889.55</v>
      </c>
      <c r="F174" s="67">
        <f t="shared" si="9"/>
        <v>126110.45000000001</v>
      </c>
    </row>
    <row r="175" spans="1:6" ht="30.75" customHeight="1">
      <c r="A175" s="104" t="s">
        <v>360</v>
      </c>
      <c r="B175" s="50" t="s">
        <v>126</v>
      </c>
      <c r="C175" s="57" t="s">
        <v>361</v>
      </c>
      <c r="D175" s="58">
        <v>1000</v>
      </c>
      <c r="E175" s="66" t="s">
        <v>43</v>
      </c>
      <c r="F175" s="67">
        <f t="shared" si="9"/>
        <v>1000</v>
      </c>
    </row>
    <row r="176" spans="1:6" ht="28.5" customHeight="1">
      <c r="A176" s="24" t="s">
        <v>362</v>
      </c>
      <c r="B176" s="50" t="s">
        <v>126</v>
      </c>
      <c r="C176" s="57" t="s">
        <v>363</v>
      </c>
      <c r="D176" s="58">
        <v>1000</v>
      </c>
      <c r="E176" s="66" t="s">
        <v>43</v>
      </c>
      <c r="F176" s="67">
        <f t="shared" si="9"/>
        <v>1000</v>
      </c>
    </row>
    <row r="177" spans="1:6" ht="35.25" customHeight="1">
      <c r="A177" s="24" t="s">
        <v>364</v>
      </c>
      <c r="B177" s="50" t="s">
        <v>126</v>
      </c>
      <c r="C177" s="57" t="s">
        <v>365</v>
      </c>
      <c r="D177" s="58">
        <v>1000</v>
      </c>
      <c r="E177" s="66" t="s">
        <v>43</v>
      </c>
      <c r="F177" s="67">
        <f t="shared" si="9"/>
        <v>1000</v>
      </c>
    </row>
    <row r="178" spans="1:6" ht="58.5" customHeight="1">
      <c r="A178" s="24" t="s">
        <v>366</v>
      </c>
      <c r="B178" s="50" t="s">
        <v>126</v>
      </c>
      <c r="C178" s="57" t="s">
        <v>367</v>
      </c>
      <c r="D178" s="58">
        <v>1000</v>
      </c>
      <c r="E178" s="66" t="s">
        <v>43</v>
      </c>
      <c r="F178" s="67">
        <f t="shared" si="9"/>
        <v>1000</v>
      </c>
    </row>
    <row r="179" spans="1:6" ht="70.5" customHeight="1">
      <c r="A179" s="24" t="s">
        <v>368</v>
      </c>
      <c r="B179" s="50" t="s">
        <v>126</v>
      </c>
      <c r="C179" s="57" t="s">
        <v>369</v>
      </c>
      <c r="D179" s="58">
        <v>1000</v>
      </c>
      <c r="E179" s="66" t="s">
        <v>43</v>
      </c>
      <c r="F179" s="67">
        <f t="shared" si="9"/>
        <v>1000</v>
      </c>
    </row>
    <row r="180" spans="1:6" ht="39" customHeight="1">
      <c r="A180" s="24" t="s">
        <v>152</v>
      </c>
      <c r="B180" s="50" t="s">
        <v>126</v>
      </c>
      <c r="C180" s="57" t="s">
        <v>370</v>
      </c>
      <c r="D180" s="58">
        <v>1000</v>
      </c>
      <c r="E180" s="66" t="s">
        <v>43</v>
      </c>
      <c r="F180" s="67">
        <f t="shared" si="9"/>
        <v>1000</v>
      </c>
    </row>
    <row r="181" spans="1:6" ht="39.75" customHeight="1">
      <c r="A181" s="24" t="s">
        <v>154</v>
      </c>
      <c r="B181" s="50" t="s">
        <v>126</v>
      </c>
      <c r="C181" s="57" t="s">
        <v>371</v>
      </c>
      <c r="D181" s="58">
        <v>1000</v>
      </c>
      <c r="E181" s="66" t="s">
        <v>43</v>
      </c>
      <c r="F181" s="67">
        <f t="shared" si="9"/>
        <v>1000</v>
      </c>
    </row>
    <row r="182" spans="1:6" ht="34.5" customHeight="1" thickBot="1">
      <c r="A182" s="24" t="s">
        <v>156</v>
      </c>
      <c r="B182" s="50" t="s">
        <v>126</v>
      </c>
      <c r="C182" s="57" t="s">
        <v>372</v>
      </c>
      <c r="D182" s="58">
        <v>1000</v>
      </c>
      <c r="E182" s="66" t="s">
        <v>43</v>
      </c>
      <c r="F182" s="67">
        <f t="shared" si="9"/>
        <v>1000</v>
      </c>
    </row>
    <row r="183" spans="1:6" ht="12.75" customHeight="1" thickBot="1">
      <c r="A183" s="52"/>
      <c r="B183" s="53"/>
      <c r="C183" s="99"/>
      <c r="D183" s="100"/>
      <c r="E183" s="53"/>
      <c r="F183" s="53"/>
    </row>
    <row r="184" spans="1:6" ht="19.5" customHeight="1" thickBot="1">
      <c r="A184" s="54" t="s">
        <v>373</v>
      </c>
      <c r="B184" s="55" t="s">
        <v>374</v>
      </c>
      <c r="C184" s="101" t="s">
        <v>127</v>
      </c>
      <c r="D184" s="103">
        <v>-6371600</v>
      </c>
      <c r="E184" s="103">
        <f>Доходы!E19-Расходы!E13</f>
        <v>-6356963.4200000009</v>
      </c>
      <c r="F184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376</v>
      </c>
      <c r="B1" s="141"/>
      <c r="C1" s="141"/>
      <c r="D1" s="141"/>
      <c r="E1" s="141"/>
      <c r="F1" s="141"/>
    </row>
    <row r="2" spans="1:6" ht="13.15" customHeight="1">
      <c r="A2" s="116" t="s">
        <v>377</v>
      </c>
      <c r="B2" s="116"/>
      <c r="C2" s="116"/>
      <c r="D2" s="116"/>
      <c r="E2" s="116"/>
      <c r="F2" s="116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7" t="s">
        <v>20</v>
      </c>
      <c r="B4" s="121" t="s">
        <v>21</v>
      </c>
      <c r="C4" s="133" t="s">
        <v>378</v>
      </c>
      <c r="D4" s="124" t="s">
        <v>23</v>
      </c>
      <c r="E4" s="124" t="s">
        <v>24</v>
      </c>
      <c r="F4" s="130" t="s">
        <v>25</v>
      </c>
    </row>
    <row r="5" spans="1:6" ht="4.9000000000000004" customHeight="1">
      <c r="A5" s="128"/>
      <c r="B5" s="122"/>
      <c r="C5" s="134"/>
      <c r="D5" s="125"/>
      <c r="E5" s="125"/>
      <c r="F5" s="131"/>
    </row>
    <row r="6" spans="1:6" ht="6" customHeight="1">
      <c r="A6" s="128"/>
      <c r="B6" s="122"/>
      <c r="C6" s="134"/>
      <c r="D6" s="125"/>
      <c r="E6" s="125"/>
      <c r="F6" s="131"/>
    </row>
    <row r="7" spans="1:6" ht="4.9000000000000004" customHeight="1">
      <c r="A7" s="128"/>
      <c r="B7" s="122"/>
      <c r="C7" s="134"/>
      <c r="D7" s="125"/>
      <c r="E7" s="125"/>
      <c r="F7" s="131"/>
    </row>
    <row r="8" spans="1:6" ht="6" customHeight="1">
      <c r="A8" s="128"/>
      <c r="B8" s="122"/>
      <c r="C8" s="134"/>
      <c r="D8" s="125"/>
      <c r="E8" s="125"/>
      <c r="F8" s="131"/>
    </row>
    <row r="9" spans="1:6" ht="6" customHeight="1">
      <c r="A9" s="128"/>
      <c r="B9" s="122"/>
      <c r="C9" s="134"/>
      <c r="D9" s="125"/>
      <c r="E9" s="125"/>
      <c r="F9" s="131"/>
    </row>
    <row r="10" spans="1:6" ht="18" customHeight="1">
      <c r="A10" s="129"/>
      <c r="B10" s="123"/>
      <c r="C10" s="142"/>
      <c r="D10" s="126"/>
      <c r="E10" s="126"/>
      <c r="F10" s="13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6356963.4239999987</v>
      </c>
      <c r="F12" s="75">
        <f>E12</f>
        <v>6356963.4239999987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6356963.4239999987</v>
      </c>
      <c r="F18" s="75">
        <f>E18</f>
        <v>6356963.4239999987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6356963.4239999987</v>
      </c>
      <c r="F19" s="75">
        <f>D19-E19</f>
        <v>-6356963.4239999987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-11101500</v>
      </c>
      <c r="E20" s="74">
        <f t="shared" si="0"/>
        <v>-19894435.940000001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-11101500</v>
      </c>
      <c r="E21" s="114">
        <f t="shared" si="0"/>
        <v>-19894435.940000001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-11101500</v>
      </c>
      <c r="E22" s="114">
        <f t="shared" si="0"/>
        <v>-19894435.940000001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-11101500</v>
      </c>
      <c r="E23" s="114">
        <v>-19894435.940000001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17473057.800000001</v>
      </c>
      <c r="E24" s="115">
        <f t="shared" si="1"/>
        <v>26251399.364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17473057.800000001</v>
      </c>
      <c r="E25" s="114">
        <f t="shared" si="1"/>
        <v>26251399.364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17473057.800000001</v>
      </c>
      <c r="E26" s="114">
        <f t="shared" si="1"/>
        <v>26251399.364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17473057.800000001</v>
      </c>
      <c r="E27" s="114">
        <v>26251399.364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32.25" customHeight="1">
      <c r="A29" s="94" t="s">
        <v>469</v>
      </c>
      <c r="B29" s="95"/>
      <c r="C29" s="96"/>
      <c r="D29" s="140" t="s">
        <v>459</v>
      </c>
      <c r="E29" s="140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34.5" customHeight="1">
      <c r="A31" s="94" t="s">
        <v>458</v>
      </c>
      <c r="B31" s="95"/>
      <c r="C31" s="96"/>
      <c r="D31" s="140" t="s">
        <v>459</v>
      </c>
      <c r="E31" s="140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427</v>
      </c>
      <c r="B33" s="95"/>
      <c r="C33" s="96"/>
      <c r="D33" s="94" t="s">
        <v>429</v>
      </c>
      <c r="E33" s="95"/>
      <c r="F33" s="92"/>
    </row>
    <row r="34" spans="1:6" ht="22.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480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2022-10-06T13:19:30Z</cp:lastPrinted>
  <dcterms:created xsi:type="dcterms:W3CDTF">2022-02-04T10:46:56Z</dcterms:created>
  <dcterms:modified xsi:type="dcterms:W3CDTF">2022-10-07T04:51:53Z</dcterms:modified>
</cp:coreProperties>
</file>