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externalReferences>
    <externalReference r:id="rId5"/>
  </externalReference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Доходы!$F$60</definedName>
    <definedName name="LAST_CELL" localSheetId="2">Источники!#REF!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Доходы!$A$60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26" i="3" l="1"/>
  <c r="E25" i="3" s="1"/>
  <c r="E24" i="3" s="1"/>
  <c r="D26" i="3"/>
  <c r="D25" i="3" s="1"/>
  <c r="D24" i="3" s="1"/>
  <c r="D23" i="3"/>
  <c r="D22" i="3" s="1"/>
  <c r="D21" i="3" s="1"/>
  <c r="D20" i="3" s="1"/>
  <c r="E22" i="3"/>
  <c r="E21" i="3" s="1"/>
  <c r="E20" i="3" s="1"/>
  <c r="E19" i="3" l="1"/>
  <c r="E18" i="3" s="1"/>
  <c r="E12" i="3" s="1"/>
  <c r="D19" i="3"/>
  <c r="D13" i="2"/>
  <c r="D15" i="2"/>
  <c r="F19" i="3" l="1"/>
  <c r="F18" i="3" s="1"/>
  <c r="F12" i="3" s="1"/>
  <c r="D18" i="3"/>
  <c r="D12" i="3" s="1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<sst xmlns="http://schemas.openxmlformats.org/spreadsheetml/2006/main" count="827" uniqueCount="411">
  <si>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</si>
  <si>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</si>
  <si>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</si>
  <si>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</si>
  <si>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</si>
  <si>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01.02.2025</t>
  </si>
  <si>
    <t xml:space="preserve">             по ОКПО</t>
  </si>
  <si>
    <t>04226577</t>
  </si>
  <si>
    <t>Наименование финансового органа</t>
  </si>
  <si>
    <t>Администрация Гуково-Гнилушевского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</si>
  <si>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</si>
  <si>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</si>
  <si>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</si>
  <si>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Гуково-Гнилушевское сельское поселение Красносулинского района</t>
  </si>
  <si>
    <t>по ОКТМО</t>
  </si>
  <si>
    <t>60626415</t>
  </si>
  <si>
    <t>Периодичность: годовая</t>
  </si>
  <si>
    <t>Единица измерения: руб.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</si>
  <si>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</si>
  <si>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</si>
  <si>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</si>
  <si>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</si>
  <si>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</si>
  <si>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</si>
  <si>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</si>
  <si>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</si>
  <si>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</si>
  <si>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</si>
  <si>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</si>
  <si>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</si>
  <si>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</si>
  <si>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</si>
  <si>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</si>
  <si>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</si>
  <si>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</si>
  <si>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</si>
  <si>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</si>
  <si>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</si>
  <si>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</si>
  <si>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</si>
  <si>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</si>
  <si>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</si>
  <si>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</si>
  <si>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</si>
  <si>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</si>
  <si>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</si>
  <si>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</si>
  <si>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</si>
  <si>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</si>
  <si>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</si>
  <si>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</si>
  <si>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</si>
  <si>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</si>
  <si>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</si>
  <si>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</si>
  <si>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</si>
  <si>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</si>
  <si>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</si>
  <si>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</si>
  <si>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</si>
  <si>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</si>
  <si>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</si>
  <si>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</si>
  <si>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</si>
  <si>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</si>
  <si>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</si>
  <si>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</si>
  <si>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</si>
  <si>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</si>
  <si>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</si>
  <si>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</si>
  <si>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</si>
  <si>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</si>
  <si>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</si>
  <si>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</si>
  <si>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</si>
  <si>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</si>
  <si>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</si>
  <si>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</si>
  <si>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</si>
  <si>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</si>
  <si>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</si>
  <si>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</si>
  <si>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</si>
  <si>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</si>
  <si>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</si>
  <si>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</si>
  <si>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</si>
  <si>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</si>
  <si>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</si>
  <si>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</si>
  <si>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</si>
  <si>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</si>
  <si>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</si>
  <si>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</si>
  <si>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</si>
  <si>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</si>
  <si>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</si>
  <si>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</si>
  <si>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</si>
  <si>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</si>
  <si>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</si>
  <si>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</si>
  <si>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</si>
  <si>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</si>
  <si>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</si>
  <si>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</si>
  <si>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</si>
  <si>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</si>
  <si>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</si>
  <si>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</si>
  <si>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</si>
  <si>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</si>
  <si>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</si>
  <si>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</si>
  <si>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</si>
  <si>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</si>
  <si>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</si>
  <si>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ГУКОВО-ГНИЛУШЕВСКОГО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</si>
  <si>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</si>
  <si>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</si>
  <si>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</si>
  <si>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</si>
  <si>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</si>
  <si>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Гуково-Гнилушевского сельского поселения «Управление муниципальными финансами»</t>
  </si>
  <si>
    <t xml:space="preserve">951 0104 0100000000 000 </t>
  </si>
  <si>
    <t xml:space="preserve">951 0104 0140000000 000 </t>
  </si>
  <si>
    <t>Расходы на выплаты по оплате труда работников органа местного самоуправления Гуково-Гнилушевского сельского поселения</t>
  </si>
  <si>
    <t xml:space="preserve">951 0104 0140200110 000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</si>
  <si>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</si>
  <si>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951 0104 0140200110 100 </t>
  </si>
  <si>
    <t>Расходы на выплаты персоналу государственных (муниципальных) органов</t>
  </si>
  <si>
    <t xml:space="preserve">951 0104 0140200110 120 </t>
  </si>
  <si>
    <t>Фонд оплаты труда государственных (муниципальных) органов</t>
  </si>
  <si>
    <t xml:space="preserve">951 0104 0140200110 121 </t>
  </si>
  <si>
    <t>Иные выплаты персоналу государственных (муниципальных) органов, за исключением фонда оплаты труда</t>
  </si>
  <si>
    <t xml:space="preserve">951 0104 0140200110 122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</si>
  <si>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</si>
  <si>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951 0104 0140200110 129 </t>
  </si>
  <si>
    <t>Расходы на обеспечение функций органа местного самоуправления Гуково-Гнилушевского сельского поселения</t>
  </si>
  <si>
    <t xml:space="preserve">951 0104 0140200190 000 </t>
  </si>
  <si>
    <t>Закупка товаров, работ и услуг для обеспечения государственных (муниципальных) нужд</t>
  </si>
  <si>
    <t xml:space="preserve">951 0104 0140200190 200 </t>
  </si>
  <si>
    <t>Иные закупки товаров, работ и услуг для обеспечения государственных (муниципальных) нужд</t>
  </si>
  <si>
    <t xml:space="preserve">951 0104 0140200190 240 </t>
  </si>
  <si>
    <t>Прочая закупка товаров, работ и услуг</t>
  </si>
  <si>
    <t xml:space="preserve">951 0104 0140200190 244 </t>
  </si>
  <si>
    <t>Закупка энергетических ресурсов</t>
  </si>
  <si>
    <t xml:space="preserve">951 0104 0140200190 247 </t>
  </si>
  <si>
    <t>Непрограммные расходы органа местного самоуправления Гуково-Гнилушевского сельского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</si>
  <si>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</si>
  <si>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</si>
  <si>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</si>
  <si>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</si>
  <si>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</si>
  <si>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</si>
  <si>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</si>
  <si>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</si>
  <si>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</si>
  <si>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</si>
  <si>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</si>
  <si>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</si>
  <si>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Межбюджетные трансферты, перечисляемые из бюджета поселения бюджету Красносулинского района и направляемые на финансирование расходов , связанных с передачей осуществления части полномочий органа местного самоуправления муниципального образования «Гуково-Гнилушевское сельское поселение» органам местного самоуправления «Красносулинский район»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</si>
  <si>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</si>
  <si>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</si>
  <si>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</si>
  <si>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</si>
  <si>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</si>
  <si>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</si>
  <si>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</si>
  <si>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</si>
  <si>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</si>
  <si>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Гуково-Гнилушевского сельского поселения на финансовое обеспечение непредвиденных расходов Гуково-Гнилушевского сельского поселения</t>
  </si>
  <si>
    <t xml:space="preserve">951 0111 9910090300 000 </t>
  </si>
  <si>
    <t>Иные бюджетные ассигнования</t>
  </si>
  <si>
    <t xml:space="preserve">951 0111 9910090300 800 </t>
  </si>
  <si>
    <t>Резервные средства</t>
  </si>
  <si>
    <t xml:space="preserve">951 0111 9910090300 870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</si>
  <si>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</si>
  <si>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</si>
  <si>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</si>
  <si>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951 0113 0140000000 000 </t>
  </si>
  <si>
    <t>Финансовое обеспечение иных расходов бюджета поселения</t>
  </si>
  <si>
    <t xml:space="preserve">951 0113 0140299990 000 </t>
  </si>
  <si>
    <t xml:space="preserve">951 0113 0140299990 800 </t>
  </si>
  <si>
    <t>Уплата налогов, сборов и иных платежей</t>
  </si>
  <si>
    <t xml:space="preserve">951 0113 0140299990 850 </t>
  </si>
  <si>
    <t>Уплата налога на имущество организаций и земельного налога</t>
  </si>
  <si>
    <t xml:space="preserve">951 0113 0140299990 851 </t>
  </si>
  <si>
    <t>Уплата прочих налогов, сборов</t>
  </si>
  <si>
    <t xml:space="preserve">951 0113 0140299990 852 </t>
  </si>
  <si>
    <t>Муниципальная программа Гуково-Гнилушевского сельского поселения «Муниципальная политика»</t>
  </si>
  <si>
    <t xml:space="preserve">951 0113 0600000000 000 </t>
  </si>
  <si>
    <t xml:space="preserve">951 0113 0640000000 000 </t>
  </si>
  <si>
    <t>Уплата годового членского взноса в Ассоциацию «Совет муниципальных образований Ростовской области»</t>
  </si>
  <si>
    <t xml:space="preserve">951 0113 0640120300 000 </t>
  </si>
  <si>
    <t xml:space="preserve">951 0113 0640120300 800 </t>
  </si>
  <si>
    <t xml:space="preserve">951 0113 0640120300 850 </t>
  </si>
  <si>
    <t>Уплата иных платежей</t>
  </si>
  <si>
    <t xml:space="preserve">951 0113 0640120300 853 </t>
  </si>
  <si>
    <t>Мероприятия по официальной публикации нормативно-правовых актов Гуково-Гнилушевского сельского поселения, проектов правовых актов Гуково-Гнилушевского сельского поселения и иных информационных материалов в средствах массовой информации</t>
  </si>
  <si>
    <t xml:space="preserve">951 0113 0640220290 000 </t>
  </si>
  <si>
    <t xml:space="preserve">951 0113 0640220290 200 </t>
  </si>
  <si>
    <t xml:space="preserve">951 0113 0640220290 240 </t>
  </si>
  <si>
    <t xml:space="preserve">951 0113 0640220290 244 </t>
  </si>
  <si>
    <t>Мероприятия по обеспечению доступа населения к информации о деятельности Администрации Гуково-Гнилушевского сельского поселения</t>
  </si>
  <si>
    <t xml:space="preserve">951 0113 0640220310 000 </t>
  </si>
  <si>
    <t xml:space="preserve">951 0113 0640220310 200 </t>
  </si>
  <si>
    <t xml:space="preserve">951 0113 0640220310 240 </t>
  </si>
  <si>
    <t xml:space="preserve">951 0113 0640220310 244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</si>
  <si>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</si>
  <si>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</si>
  <si>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</si>
  <si>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</si>
  <si>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</si>
  <si>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</si>
  <si>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 муниципальных и городских округов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</si>
  <si>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</si>
  <si>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</si>
  <si>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</si>
  <si>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</si>
  <si>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</si>
  <si>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</si>
  <si>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</si>
  <si>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951 0310 0000000000 000 </t>
  </si>
  <si>
    <t>Муниципальная программа Гуково-Гнилушевского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</si>
  <si>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951 0310 0200000000 000 </t>
  </si>
  <si>
    <t>Профилактика терроризма и экстремизма на территории Гуково-Гнилушевского сельского поселения</t>
  </si>
  <si>
    <t xml:space="preserve">951 0310 0240000000 000 </t>
  </si>
  <si>
    <t>Комплекс процессных мероприятий по повышению уровня пожарной безопасности населения и территории поселения</t>
  </si>
  <si>
    <t xml:space="preserve">951 0310 0240220030 000 </t>
  </si>
  <si>
    <t xml:space="preserve">951 0310 0240220030 200 </t>
  </si>
  <si>
    <t xml:space="preserve">951 0310 0240220030 240 </t>
  </si>
  <si>
    <t xml:space="preserve">951 0310 0240220030 244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</si>
  <si>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</si>
  <si>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</si>
  <si>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</si>
  <si>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</si>
  <si>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Гуково-Гнилушевского сельского поселения «Развитие транспортной системы»</t>
  </si>
  <si>
    <t xml:space="preserve">951 0409 0300000000 000 </t>
  </si>
  <si>
    <t xml:space="preserve">951 0409 0340000000 000 </t>
  </si>
  <si>
    <t>Мероприятия по ремонту и содержанию автомобильных дорог общего пользования местного значения и искусственных сооружений на них</t>
  </si>
  <si>
    <t xml:space="preserve">951 0409 0340120070 000 </t>
  </si>
  <si>
    <t xml:space="preserve">951 0409 0340120070 200 </t>
  </si>
  <si>
    <t xml:space="preserve">951 0409 0340120070 240 </t>
  </si>
  <si>
    <t xml:space="preserve">951 0409 0340120070 244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</si>
  <si>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</si>
  <si>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</si>
  <si>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</si>
  <si>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</si>
  <si>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Гуково-Гнилушевского сельского поселения</t>
  </si>
  <si>
    <t xml:space="preserve">951 0412 9990020380 000 </t>
  </si>
  <si>
    <t xml:space="preserve">951 0412 9990020380 200 </t>
  </si>
  <si>
    <t xml:space="preserve">951 0412 9990020380 240 </t>
  </si>
  <si>
    <t xml:space="preserve">951 0412 9990020380 244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</si>
  <si>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</si>
  <si>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</si>
  <si>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</si>
  <si>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</si>
  <si>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Гуково-Гнилушевского сельского поселения «Благоустройство территории и жилищно-коммунальное хозяйство»</t>
  </si>
  <si>
    <t xml:space="preserve">951 0502 0400000000 000 </t>
  </si>
  <si>
    <t xml:space="preserve">951 0502 0440000000 000 </t>
  </si>
  <si>
    <t>Мероприятия на содержание и ремонт объектов коммунального хозяйства Гуково-Гнилушевского сельского поселения</t>
  </si>
  <si>
    <t xml:space="preserve">951 0502 0440120170 000 </t>
  </si>
  <si>
    <t xml:space="preserve">951 0502 0440120170 200 </t>
  </si>
  <si>
    <t xml:space="preserve">951 0502 0440120170 240 </t>
  </si>
  <si>
    <t xml:space="preserve">951 0502 0440120170 244 </t>
  </si>
  <si>
    <t>Благоустройство</t>
  </si>
  <si>
    <t xml:space="preserve">951 0503 0000000000 000 </t>
  </si>
  <si>
    <t xml:space="preserve">951 0503 0400000000 000 </t>
  </si>
  <si>
    <t xml:space="preserve">951 0503 0440000000 000 </t>
  </si>
  <si>
    <t>Мероприятия на уборку мусора и несанкционированных свалок, создание условий для организации централизованного сбора и вывоза твердых бытовых отходов в Гуково-Гнилушевском сельском поселении</t>
  </si>
  <si>
    <t xml:space="preserve">951 0503 0440220210 000 </t>
  </si>
  <si>
    <t xml:space="preserve">951 0503 0440220210 200 </t>
  </si>
  <si>
    <t xml:space="preserve">951 0503 0440220210 240 </t>
  </si>
  <si>
    <t xml:space="preserve">951 0503 0440220210 244 </t>
  </si>
  <si>
    <t>Мероприятия по содержанию и ремонту объектов благоустройства и мест общего пользования Гуково-Гнилушевского сельского поселения</t>
  </si>
  <si>
    <t xml:space="preserve">951 0503 0440220220 000 </t>
  </si>
  <si>
    <t xml:space="preserve">951 0503 0440220220 200 </t>
  </si>
  <si>
    <t xml:space="preserve">951 0503 0440220220 240 </t>
  </si>
  <si>
    <t xml:space="preserve">951 0503 0440220220 244 </t>
  </si>
  <si>
    <t>Мероприятия по организации уличного освещения, содержание и ремонт объектов уличного освещения Гуково-Гнилушевского сельского поселения» муниципальной программы Гуково-Гнилушевского сельского поселения</t>
  </si>
  <si>
    <t xml:space="preserve">951 0503 0440220250 000 </t>
  </si>
  <si>
    <t xml:space="preserve">951 0503 0440220250 200 </t>
  </si>
  <si>
    <t xml:space="preserve">951 0503 0440220250 240 </t>
  </si>
  <si>
    <t xml:space="preserve">951 0503 0440220250 244 </t>
  </si>
  <si>
    <t xml:space="preserve">951 0503 0440220250 247 </t>
  </si>
  <si>
    <t>Мероприятия по организации уличного освещения, содержание и ремонт объектов уличного освещения («Строительство наружного уличного освещения Коминтерн Гуково-Гнилушевского сельского поселения»)</t>
  </si>
  <si>
    <t xml:space="preserve">951 0503 0440220260 000 </t>
  </si>
  <si>
    <t>Капитальные вложения в объекты государственной (муниципальной) собственности</t>
  </si>
  <si>
    <t xml:space="preserve">951 0503 0440220260 400 </t>
  </si>
  <si>
    <t>Бюджетные инвестиции</t>
  </si>
  <si>
    <t xml:space="preserve">951 0503 0440220260 410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</si>
  <si>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</si>
  <si>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951 0503 0440220260 414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</si>
  <si>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</si>
  <si>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</si>
  <si>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</si>
  <si>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</si>
  <si>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</si>
  <si>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</si>
  <si>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повышению профессиональных компетенций кадров органов местного самоуправления Гуково-Гнилушевского сельского поселения</t>
  </si>
  <si>
    <t xml:space="preserve">951 0705 0640120280 000 </t>
  </si>
  <si>
    <t xml:space="preserve">951 0705 0640120280 200 </t>
  </si>
  <si>
    <t xml:space="preserve">951 0705 0640120280 240 </t>
  </si>
  <si>
    <t xml:space="preserve">951 0705 0640120280 244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</si>
  <si>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</si>
  <si>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</si>
  <si>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</si>
  <si>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</si>
  <si>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Гуково-Гнилушевского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</si>
  <si>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</si>
  <si>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</si>
  <si>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Гуково-Гнилушевского сельского поселения</t>
  </si>
  <si>
    <t xml:space="preserve">951 0801 0540100590 000 </t>
  </si>
  <si>
    <t>Предоставление субсидий бюджетным, автономным учреждениям и иным некоммерческим организациям</t>
  </si>
  <si>
    <t xml:space="preserve">951 0801 0540100590 600 </t>
  </si>
  <si>
    <t>Субсидии бюджетным учреждениям</t>
  </si>
  <si>
    <t xml:space="preserve">951 0801 0540100590 610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</si>
  <si>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</si>
  <si>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</si>
  <si>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</si>
  <si>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</si>
  <si>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</si>
  <si>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</si>
  <si>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</si>
  <si>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 xml:space="preserve">951 1001 0640000000 000 </t>
  </si>
  <si>
    <t>Выплата ежемесячной доплаты к государственной пенсии лицам , замещавшим выборные и муниципальные должности и должности муниципальной службы Гуково-Гнилушевского сельского поселения</t>
  </si>
  <si>
    <t xml:space="preserve">951 1001 0640311020 000 </t>
  </si>
  <si>
    <t>Социальное обеспечение и иные выплаты населению</t>
  </si>
  <si>
    <t xml:space="preserve">951 1001 0640311020 300 </t>
  </si>
  <si>
    <t>Публичные нормативные социальные выплаты гражданам</t>
  </si>
  <si>
    <t xml:space="preserve">951 1001 0640311020 310 </t>
  </si>
  <si>
    <t>Иные пенсии, социальные доплаты к пенсиям</t>
  </si>
  <si>
    <t xml:space="preserve">951 1001 0640311020 312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</si>
  <si>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</si>
  <si>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</si>
  <si>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</si>
  <si>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</si>
  <si>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Гуково-Гнилушевского сельского поселения «Развитие физической культуры и спорта»</t>
  </si>
  <si>
    <t xml:space="preserve">951 1102 0700000000 000 </t>
  </si>
  <si>
    <t xml:space="preserve">951 1102 0740000000 000 </t>
  </si>
  <si>
    <t>Мероприятия на физкультурные и массовые спортивные мероприятия Гуково-Гнилушевского сельского поселения</t>
  </si>
  <si>
    <t xml:space="preserve">951 1102 0740120320 000 </t>
  </si>
  <si>
    <t xml:space="preserve">951 1102 0740120320 200 </t>
  </si>
  <si>
    <t xml:space="preserve">951 1102 0740120320 240 </t>
  </si>
  <si>
    <t xml:space="preserve">951 1102 0740120320 244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</si>
  <si>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</si>
  <si>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</si>
  <si>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</si>
  <si>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</si>
  <si>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</si>
  <si>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</si>
  <si>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</si>
  <si>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</si>
  <si>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</si>
  <si>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</si>
  <si>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</si>
  <si>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</si>
  <si>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</si>
  <si>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</si>
  <si>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</si>
  <si>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</si>
  <si>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</si>
  <si>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</si>
  <si>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</si>
  <si>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</si>
  <si>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</si>
  <si>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</si>
  <si>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</si>
  <si>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</si>
  <si>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</si>
  <si>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</si>
  <si>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</si>
  <si>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</si>
  <si>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</si>
  <si>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</si>
  <si>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</si>
  <si>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</si>
  <si>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</si>
  <si>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</si>
  <si>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</si>
  <si>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</si>
  <si>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c:\выгрузка ЭБ\117Y01.txt</t>
  </si>
  <si>
    <t>Доходы/EXPORT_SRC_CODE</t>
  </si>
  <si>
    <t>Доходы/PERIOD</t>
  </si>
  <si>
    <t>Комплекс процессных мероприятий</t>
  </si>
  <si>
    <t>Защита населения и территории от чрезвычайных ситуаций природного и техно-генного характера, пожарная безопасность</t>
  </si>
  <si>
    <t>Источники финансирования дефицита бюджетов - всего</t>
  </si>
  <si>
    <t>000 01000000000000000</t>
  </si>
  <si>
    <t>951 01050000000000000</t>
  </si>
  <si>
    <t>увеличение остатков средств бюджетов, всего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</si>
  <si>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</si>
  <si>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</si>
  <si>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</si>
  <si>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</si>
  <si>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 бюджетов, всего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</si>
  <si>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</si>
  <si>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</si>
  <si>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</si>
  <si>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</si>
  <si>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Глава Администрации Гуково-Гнилушевского сельского поселения</t>
  </si>
  <si>
    <t>С.В.Филенко</t>
  </si>
  <si>
    <t>Начальник сектора экономики и финансов</t>
  </si>
  <si>
    <t>И.Н.Салькова</t>
  </si>
  <si>
    <t>Главный специалист (и.о.гл.бухгалтера)</t>
  </si>
  <si>
    <t>___________________________________</t>
  </si>
  <si>
    <t>С.В.Виноградова</t>
  </si>
  <si>
    <t xml:space="preserve">12 февраля   2025 г. </t>
  </si>
  <si>
    <t>на 1 февраля 2025 г.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</si>
  <si>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Федерации. а также  доходов от  долевого участия в  организации. полученных физическим лицом- налоговым резидентом  Российской  Федерации в виде дивидентов (в части суммы налога.не превышащей 650 тысяч рублей за налоговые периоды до января 2025 года. в части суммы налога.не превышающей 312 тысяч   рублей  за налоговые периоды после 1 января 2025 года). а также   налог на доходы физических лиц в отношении доходов от долевого участия  в организации. полученных физическим лицом. не являющимся налоговым резидентом Российской Федерации. в виде дивидентов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</si>
</sst>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&quot; г.&quot;"/>
    <numFmt numFmtId="165" formatCode="?"/>
  </numFmts>
  <fonts count="17">
    <font>
      <sz val="10"/>
      <name val="Arial"/>
      <family val="2"/>
      <charset val="204"/>
    </font>
    <font>
      <b/>
      <sz val="11"/>
      <color rgb="FF000000"/>
      <name val="Arial Cyr"/>
      <charset val="1"/>
    </font>
    <font>
      <sz val="8"/>
      <color rgb="FF000000"/>
      <name val="Arial Cyr"/>
      <charset val="1"/>
    </font>
    <font>
      <sz val="10"/>
      <color rgb="FF000000"/>
      <name val="Arial Cyr"/>
      <charset val="1"/>
    </font>
    <font>
      <b/>
      <sz val="8"/>
      <color rgb="FF000000"/>
      <name val="Arial Cyr"/>
      <charset val="1"/>
    </font>
    <font>
      <b/>
      <sz val="12"/>
      <color rgb="FF000000"/>
      <name val="Arial Cyr"/>
      <charset val="1"/>
    </font>
    <font>
      <sz val="12"/>
      <color rgb="FF000000"/>
      <name val="Arial Cyr"/>
      <charset val="1"/>
    </font>
    <font>
      <b/>
      <sz val="12"/>
      <color rgb="FF000000"/>
      <name val="Arial Cyr"/>
      <charset val="204"/>
    </font>
    <font>
      <sz val="8"/>
      <name val="Arial Cyr"/>
      <charset val="1"/>
    </font>
    <font>
      <b/>
      <sz val="11"/>
      <name val="Arial Cyr"/>
      <charset val="1"/>
    </font>
    <font>
      <sz val="10"/>
      <name val="Arial Cyr"/>
      <charset val="1"/>
    </font>
    <font>
      <b/>
      <sz val="10"/>
      <name val="Arial Cyr"/>
      <charset val="1"/>
    </font>
    <font>
      <b/>
      <sz val="12"/>
      <name val="Arial Cyr"/>
      <charset val="1"/>
    </font>
    <font>
      <sz val="12"/>
      <name val="Arial Cyr"/>
      <charset val="1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5" xfId="0" applyNumberFormat="1" applyFont="1" applyBorder="1" applyAlignment="1" applyProtection="1">
      <alignment horizontal="left" wrapText="1"/>
    </xf>
    <xf numFmtId="49" fontId="2" fillId="0" borderId="26" xfId="0" applyNumberFormat="1" applyFont="1" applyBorder="1" applyAlignment="1" applyProtection="1">
      <alignment horizontal="center" wrapText="1"/>
    </xf>
    <xf numFmtId="165" fontId="2" fillId="0" borderId="25" xfId="0" applyNumberFormat="1" applyFont="1" applyBorder="1" applyAlignment="1" applyProtection="1">
      <alignment horizontal="left" wrapText="1"/>
    </xf>
    <xf numFmtId="0" fontId="2" fillId="0" borderId="30" xfId="0" applyFont="1" applyBorder="1" applyAlignment="1" applyProtection="1">
      <alignment horizontal="left"/>
    </xf>
    <xf numFmtId="0" fontId="2" fillId="0" borderId="31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5" xfId="0" applyFont="1" applyBorder="1" applyAlignment="1" applyProtection="1">
      <alignment vertical="center" wrapText="1"/>
    </xf>
    <xf numFmtId="49" fontId="2" fillId="0" borderId="35" xfId="0" applyNumberFormat="1" applyFont="1" applyBorder="1" applyAlignment="1" applyProtection="1">
      <alignment horizontal="center" vertical="center" wrapText="1"/>
    </xf>
    <xf numFmtId="49" fontId="2" fillId="0" borderId="36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9" xfId="0" applyNumberFormat="1" applyFont="1" applyBorder="1" applyAlignment="1" applyProtection="1">
      <alignment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0" xfId="0" applyFont="1" applyBorder="1" applyAlignment="1" applyProtection="1"/>
    <xf numFmtId="0" fontId="3" fillId="0" borderId="21" xfId="0" applyFont="1" applyBorder="1" applyAlignment="1" applyProtection="1"/>
    <xf numFmtId="49" fontId="2" fillId="0" borderId="19" xfId="0" applyNumberFormat="1" applyFont="1" applyBorder="1" applyAlignment="1" applyProtection="1">
      <alignment horizontal="center" wrapText="1"/>
    </xf>
    <xf numFmtId="165" fontId="2" fillId="0" borderId="15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" fontId="5" fillId="0" borderId="28" xfId="0" applyNumberFormat="1" applyFont="1" applyBorder="1" applyAlignment="1" applyProtection="1">
      <alignment horizontal="right"/>
    </xf>
    <xf numFmtId="4" fontId="5" fillId="0" borderId="27" xfId="0" applyNumberFormat="1" applyFont="1" applyBorder="1" applyAlignment="1" applyProtection="1">
      <alignment horizontal="right"/>
    </xf>
    <xf numFmtId="4" fontId="5" fillId="0" borderId="29" xfId="0" applyNumberFormat="1" applyFont="1" applyBorder="1" applyAlignment="1" applyProtection="1">
      <alignment horizontal="right"/>
    </xf>
    <xf numFmtId="0" fontId="6" fillId="0" borderId="2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right"/>
    </xf>
    <xf numFmtId="0" fontId="6" fillId="0" borderId="23" xfId="0" applyFont="1" applyBorder="1" applyAlignment="1" applyProtection="1"/>
    <xf numFmtId="0" fontId="6" fillId="0" borderId="24" xfId="0" applyFont="1" applyBorder="1" applyAlignment="1" applyProtection="1"/>
    <xf numFmtId="49" fontId="6" fillId="0" borderId="17" xfId="0" applyNumberFormat="1" applyFont="1" applyBorder="1" applyAlignment="1" applyProtection="1">
      <alignment horizontal="center"/>
    </xf>
    <xf numFmtId="4" fontId="6" fillId="0" borderId="18" xfId="0" applyNumberFormat="1" applyFont="1" applyBorder="1" applyAlignment="1" applyProtection="1">
      <alignment horizontal="right"/>
    </xf>
    <xf numFmtId="4" fontId="6" fillId="0" borderId="17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0" fontId="6" fillId="0" borderId="39" xfId="0" applyFont="1" applyBorder="1" applyAlignment="1" applyProtection="1"/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2" fillId="0" borderId="15" xfId="0" applyNumberFormat="1" applyFont="1" applyFill="1" applyBorder="1" applyAlignment="1" applyProtection="1">
      <alignment horizontal="left" wrapText="1"/>
    </xf>
    <xf numFmtId="4" fontId="7" fillId="0" borderId="18" xfId="0" applyNumberFormat="1" applyFont="1" applyBorder="1" applyAlignment="1" applyProtection="1">
      <alignment horizontal="right"/>
    </xf>
    <xf numFmtId="4" fontId="7" fillId="0" borderId="18" xfId="0" applyNumberFormat="1" applyFont="1" applyFill="1" applyBorder="1" applyAlignment="1" applyProtection="1">
      <alignment horizontal="right"/>
    </xf>
    <xf numFmtId="0" fontId="10" fillId="0" borderId="0" xfId="0" applyFont="1" applyBorder="1" applyAlignment="1" applyProtection="1">
      <alignment horizontal="left"/>
    </xf>
    <xf numFmtId="49" fontId="10" fillId="0" borderId="0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/>
    <xf numFmtId="49" fontId="10" fillId="0" borderId="0" xfId="0" applyNumberFormat="1" applyFont="1" applyBorder="1" applyAlignment="1" applyProtection="1"/>
    <xf numFmtId="0" fontId="8" fillId="0" borderId="1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4" xfId="0" applyNumberFormat="1" applyFont="1" applyBorder="1" applyAlignment="1" applyProtection="1">
      <alignment horizontal="center" vertical="center"/>
    </xf>
    <xf numFmtId="49" fontId="11" fillId="0" borderId="45" xfId="0" applyNumberFormat="1" applyFont="1" applyBorder="1" applyAlignment="1" applyProtection="1">
      <alignment horizontal="left" wrapText="1"/>
    </xf>
    <xf numFmtId="49" fontId="12" fillId="0" borderId="16" xfId="0" applyNumberFormat="1" applyFont="1" applyBorder="1" applyAlignment="1" applyProtection="1">
      <alignment horizontal="center" wrapText="1"/>
    </xf>
    <xf numFmtId="49" fontId="12" fillId="0" borderId="18" xfId="0" applyNumberFormat="1" applyFont="1" applyBorder="1" applyAlignment="1" applyProtection="1">
      <alignment horizontal="center" wrapText="1"/>
    </xf>
    <xf numFmtId="4" fontId="12" fillId="0" borderId="18" xfId="0" applyNumberFormat="1" applyFont="1" applyBorder="1" applyAlignment="1" applyProtection="1">
      <alignment horizontal="center"/>
    </xf>
    <xf numFmtId="4" fontId="12" fillId="0" borderId="18" xfId="0" applyNumberFormat="1" applyFont="1" applyBorder="1" applyAlignment="1" applyProtection="1">
      <alignment horizontal="right"/>
    </xf>
    <xf numFmtId="4" fontId="12" fillId="0" borderId="38" xfId="0" applyNumberFormat="1" applyFont="1" applyBorder="1" applyAlignment="1" applyProtection="1">
      <alignment horizontal="right"/>
    </xf>
    <xf numFmtId="0" fontId="10" fillId="0" borderId="46" xfId="0" applyFont="1" applyBorder="1" applyAlignment="1" applyProtection="1">
      <alignment horizontal="left"/>
    </xf>
    <xf numFmtId="0" fontId="13" fillId="0" borderId="21" xfId="0" applyFont="1" applyBorder="1" applyAlignment="1" applyProtection="1">
      <alignment horizontal="center"/>
    </xf>
    <xf numFmtId="0" fontId="13" fillId="0" borderId="23" xfId="0" applyFont="1" applyBorder="1" applyAlignment="1" applyProtection="1">
      <alignment horizontal="center"/>
    </xf>
    <xf numFmtId="49" fontId="13" fillId="0" borderId="23" xfId="0" applyNumberFormat="1" applyFont="1" applyBorder="1" applyAlignment="1" applyProtection="1">
      <alignment horizontal="center"/>
    </xf>
    <xf numFmtId="49" fontId="13" fillId="0" borderId="24" xfId="0" applyNumberFormat="1" applyFont="1" applyBorder="1" applyAlignment="1" applyProtection="1">
      <alignment horizontal="center"/>
    </xf>
    <xf numFmtId="49" fontId="11" fillId="0" borderId="25" xfId="0" applyNumberFormat="1" applyFont="1" applyBorder="1" applyAlignment="1" applyProtection="1">
      <alignment horizontal="left" wrapText="1"/>
    </xf>
    <xf numFmtId="49" fontId="12" fillId="0" borderId="26" xfId="0" applyNumberFormat="1" applyFont="1" applyBorder="1" applyAlignment="1" applyProtection="1">
      <alignment horizontal="center" wrapText="1"/>
    </xf>
    <xf numFmtId="49" fontId="12" fillId="0" borderId="28" xfId="0" applyNumberFormat="1" applyFont="1" applyBorder="1" applyAlignment="1" applyProtection="1">
      <alignment horizontal="center" wrapText="1"/>
    </xf>
    <xf numFmtId="4" fontId="12" fillId="0" borderId="28" xfId="0" applyNumberFormat="1" applyFont="1" applyBorder="1" applyAlignment="1" applyProtection="1">
      <alignment horizontal="center"/>
    </xf>
    <xf numFmtId="4" fontId="12" fillId="0" borderId="29" xfId="0" applyNumberFormat="1" applyFont="1" applyBorder="1" applyAlignment="1" applyProtection="1">
      <alignment horizontal="center"/>
    </xf>
    <xf numFmtId="49" fontId="10" fillId="0" borderId="15" xfId="0" applyNumberFormat="1" applyFont="1" applyBorder="1" applyAlignment="1" applyProtection="1">
      <alignment horizontal="left" wrapText="1"/>
    </xf>
    <xf numFmtId="49" fontId="13" fillId="0" borderId="16" xfId="0" applyNumberFormat="1" applyFont="1" applyBorder="1" applyAlignment="1" applyProtection="1">
      <alignment horizontal="center" wrapText="1"/>
    </xf>
    <xf numFmtId="49" fontId="13" fillId="0" borderId="18" xfId="0" applyNumberFormat="1" applyFont="1" applyBorder="1" applyAlignment="1" applyProtection="1">
      <alignment horizontal="center" wrapText="1"/>
    </xf>
    <xf numFmtId="4" fontId="13" fillId="0" borderId="18" xfId="0" applyNumberFormat="1" applyFont="1" applyBorder="1" applyAlignment="1" applyProtection="1">
      <alignment horizontal="right"/>
    </xf>
    <xf numFmtId="4" fontId="13" fillId="0" borderId="38" xfId="0" applyNumberFormat="1" applyFont="1" applyBorder="1" applyAlignment="1" applyProtection="1">
      <alignment horizontal="right"/>
    </xf>
    <xf numFmtId="0" fontId="0" fillId="0" borderId="0" xfId="0" applyAlignment="1">
      <alignment wrapText="1"/>
    </xf>
    <xf numFmtId="0" fontId="14" fillId="0" borderId="0" xfId="0" applyFont="1"/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5" xfId="0" applyFont="1" applyBorder="1"/>
    <xf numFmtId="49" fontId="16" fillId="0" borderId="17" xfId="0" applyNumberFormat="1" applyFont="1" applyBorder="1" applyAlignment="1" applyProtection="1">
      <alignment horizontal="center"/>
    </xf>
    <xf numFmtId="4" fontId="16" fillId="0" borderId="18" xfId="0" applyNumberFormat="1" applyFont="1" applyBorder="1" applyAlignment="1" applyProtection="1">
      <alignment horizontal="right"/>
    </xf>
    <xf numFmtId="4" fontId="16" fillId="0" borderId="19" xfId="0" applyNumberFormat="1" applyFont="1" applyBorder="1" applyAlignment="1" applyProtection="1">
      <alignment horizontal="right"/>
    </xf>
    <xf numFmtId="49" fontId="16" fillId="0" borderId="22" xfId="0" applyNumberFormat="1" applyFont="1" applyBorder="1" applyAlignment="1" applyProtection="1">
      <alignment horizontal="center"/>
    </xf>
    <xf numFmtId="4" fontId="16" fillId="0" borderId="23" xfId="0" applyNumberFormat="1" applyFont="1" applyBorder="1" applyAlignment="1" applyProtection="1">
      <alignment horizontal="right"/>
    </xf>
    <xf numFmtId="4" fontId="16" fillId="0" borderId="24" xfId="0" applyNumberFormat="1" applyFont="1" applyBorder="1" applyAlignment="1" applyProtection="1">
      <alignment horizontal="right"/>
    </xf>
    <xf numFmtId="49" fontId="16" fillId="0" borderId="27" xfId="0" applyNumberFormat="1" applyFont="1" applyBorder="1" applyAlignment="1" applyProtection="1">
      <alignment horizontal="center"/>
    </xf>
    <xf numFmtId="4" fontId="16" fillId="0" borderId="28" xfId="0" applyNumberFormat="1" applyFont="1" applyBorder="1" applyAlignment="1" applyProtection="1">
      <alignment horizontal="right"/>
    </xf>
    <xf numFmtId="4" fontId="16" fillId="0" borderId="29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left" wrapText="1"/>
    </xf>
    <xf numFmtId="49" fontId="8" fillId="0" borderId="0" xfId="0" applyNumberFormat="1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44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name val="Arial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%20&#1103;&#1085;&#1074;&#1072;&#1088;&#1100;/503117_%20&#1085;&#1072;%2001.02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ы"/>
      <sheetName val="Расходы"/>
      <sheetName val="Источники"/>
      <sheetName val="_params"/>
    </sheetNames>
    <sheetDataSet>
      <sheetData sheetId="0">
        <row r="19">
          <cell r="D19">
            <v>15316200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showGridLines="0" tabSelected="1" topLeftCell="A16" zoomScaleNormal="100" workbookViewId="0">
      <selection activeCell="K22" sqref="K22"/>
    </sheetView>
  </sheetViews>
  <sheetFormatPr defaultColWidth="8.7109375" defaultRowHeight="12.7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17"/>
      <c r="B1" s="117"/>
      <c r="C1" s="117"/>
      <c r="D1" s="117"/>
      <c r="E1" s="2"/>
      <c r="F1" s="2"/>
    </row>
    <row r="2" spans="1:6" ht="15">
      <c r="A2" s="117" t="s">
        <v>0</v>
      </c>
      <c r="B2" s="117"/>
      <c r="C2" s="117"/>
      <c r="D2" s="11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18" t="s">
        <v>409</v>
      </c>
      <c r="B4" s="118"/>
      <c r="C4" s="118"/>
      <c r="D4" s="118"/>
      <c r="E4" s="3" t="s">
        <v>4</v>
      </c>
      <c r="F4" s="8" t="s">
        <v>5</v>
      </c>
    </row>
    <row r="5" spans="1:6">
      <c r="A5" s="9"/>
      <c r="B5" s="9"/>
      <c r="C5" s="9"/>
      <c r="D5" s="9"/>
      <c r="E5" s="3" t="s">
        <v>6</v>
      </c>
      <c r="F5" s="10" t="s">
        <v>7</v>
      </c>
    </row>
    <row r="6" spans="1:6" ht="12.75" customHeight="1">
      <c r="A6" s="11" t="s">
        <v>8</v>
      </c>
      <c r="B6" s="119" t="s">
        <v>9</v>
      </c>
      <c r="C6" s="119"/>
      <c r="D6" s="119"/>
      <c r="E6" s="3" t="s">
        <v>10</v>
      </c>
      <c r="F6" s="10" t="s">
        <v>11</v>
      </c>
    </row>
    <row r="7" spans="1:6" ht="12.75" customHeight="1">
      <c r="A7" s="11" t="s">
        <v>12</v>
      </c>
      <c r="B7" s="120" t="s">
        <v>13</v>
      </c>
      <c r="C7" s="120"/>
      <c r="D7" s="120"/>
      <c r="E7" s="3" t="s">
        <v>14</v>
      </c>
      <c r="F7" s="12" t="s">
        <v>15</v>
      </c>
    </row>
    <row r="8" spans="1:6">
      <c r="A8" s="11" t="s">
        <v>16</v>
      </c>
      <c r="B8" s="11"/>
      <c r="C8" s="11"/>
      <c r="D8" s="13"/>
      <c r="E8" s="3"/>
      <c r="F8" s="10"/>
    </row>
    <row r="9" spans="1:6">
      <c r="A9" s="11" t="s">
        <v>17</v>
      </c>
      <c r="B9" s="11"/>
      <c r="C9" s="14"/>
      <c r="D9" s="13"/>
      <c r="E9" s="3"/>
      <c r="F9" s="15" t="s">
        <v>18</v>
      </c>
    </row>
    <row r="10" spans="1:6" ht="20.25" customHeight="1">
      <c r="A10" s="117" t="s">
        <v>19</v>
      </c>
      <c r="B10" s="117"/>
      <c r="C10" s="117"/>
      <c r="D10" s="117"/>
      <c r="E10" s="1"/>
      <c r="F10" s="16"/>
    </row>
    <row r="11" spans="1:6" ht="4.1500000000000004" customHeight="1">
      <c r="A11" s="123" t="s">
        <v>20</v>
      </c>
      <c r="B11" s="124" t="s">
        <v>21</v>
      </c>
      <c r="C11" s="124" t="s">
        <v>22</v>
      </c>
      <c r="D11" s="121" t="s">
        <v>23</v>
      </c>
      <c r="E11" s="121" t="s">
        <v>24</v>
      </c>
      <c r="F11" s="122" t="s">
        <v>25</v>
      </c>
    </row>
    <row r="12" spans="1:6" ht="3.6" customHeight="1">
      <c r="A12" s="123"/>
      <c r="B12" s="124"/>
      <c r="C12" s="124"/>
      <c r="D12" s="121"/>
      <c r="E12" s="121"/>
      <c r="F12" s="122"/>
    </row>
    <row r="13" spans="1:6" ht="3" customHeight="1">
      <c r="A13" s="123"/>
      <c r="B13" s="124"/>
      <c r="C13" s="124"/>
      <c r="D13" s="121"/>
      <c r="E13" s="121"/>
      <c r="F13" s="122"/>
    </row>
    <row r="14" spans="1:6" ht="3" customHeight="1">
      <c r="A14" s="123"/>
      <c r="B14" s="124"/>
      <c r="C14" s="124"/>
      <c r="D14" s="121"/>
      <c r="E14" s="121"/>
      <c r="F14" s="122"/>
    </row>
    <row r="15" spans="1:6" ht="3" customHeight="1">
      <c r="A15" s="123"/>
      <c r="B15" s="124"/>
      <c r="C15" s="124"/>
      <c r="D15" s="121"/>
      <c r="E15" s="121"/>
      <c r="F15" s="122"/>
    </row>
    <row r="16" spans="1:6" ht="3" customHeight="1">
      <c r="A16" s="123"/>
      <c r="B16" s="124"/>
      <c r="C16" s="124"/>
      <c r="D16" s="121"/>
      <c r="E16" s="121"/>
      <c r="F16" s="122"/>
    </row>
    <row r="17" spans="1:6" ht="23.45" customHeight="1">
      <c r="A17" s="123"/>
      <c r="B17" s="124"/>
      <c r="C17" s="124"/>
      <c r="D17" s="121"/>
      <c r="E17" s="121"/>
      <c r="F17" s="122"/>
    </row>
    <row r="18" spans="1:6" ht="12.6" customHeight="1">
      <c r="A18" s="17">
        <v>1</v>
      </c>
      <c r="B18" s="18">
        <v>2</v>
      </c>
      <c r="C18" s="19">
        <v>3</v>
      </c>
      <c r="D18" s="20" t="s">
        <v>26</v>
      </c>
      <c r="E18" s="21" t="s">
        <v>27</v>
      </c>
      <c r="F18" s="22" t="s">
        <v>28</v>
      </c>
    </row>
    <row r="19" spans="1:6" ht="18.75">
      <c r="A19" s="23" t="s">
        <v>29</v>
      </c>
      <c r="B19" s="24" t="s">
        <v>30</v>
      </c>
      <c r="C19" s="108" t="s">
        <v>31</v>
      </c>
      <c r="D19" s="109">
        <v>15316200</v>
      </c>
      <c r="E19" s="110">
        <v>915249.79</v>
      </c>
      <c r="F19" s="109">
        <f>IF(OR(D19="-",IF(E19="-",0,E19)&gt;=IF(D19="-",0,D19)),"-",IF(D19="-",0,D19)-IF(E19="-",0,E19))</f>
        <v>14400950.210000001</v>
      </c>
    </row>
    <row r="20" spans="1:6" ht="18.75">
      <c r="A20" s="25" t="s">
        <v>32</v>
      </c>
      <c r="B20" s="26"/>
      <c r="C20" s="111"/>
      <c r="D20" s="112"/>
      <c r="E20" s="112"/>
      <c r="F20" s="113"/>
    </row>
    <row r="21" spans="1:6" ht="18.75">
      <c r="A21" s="27" t="s">
        <v>33</v>
      </c>
      <c r="B21" s="28" t="s">
        <v>30</v>
      </c>
      <c r="C21" s="114" t="s">
        <v>34</v>
      </c>
      <c r="D21" s="115">
        <v>7375800</v>
      </c>
      <c r="E21" s="115">
        <v>139269.46</v>
      </c>
      <c r="F21" s="116">
        <f t="shared" ref="F21:F60" si="0">IF(OR(D21="-",IF(E21="-",0,E21)&gt;=IF(D21="-",0,D21)),"-",IF(D21="-",0,D21)-IF(E21="-",0,E21))</f>
        <v>7236530.54</v>
      </c>
    </row>
    <row r="22" spans="1:6" ht="18.75">
      <c r="A22" s="27" t="s">
        <v>35</v>
      </c>
      <c r="B22" s="28" t="s">
        <v>30</v>
      </c>
      <c r="C22" s="114" t="s">
        <v>36</v>
      </c>
      <c r="D22" s="115">
        <v>1520300</v>
      </c>
      <c r="E22" s="115">
        <v>35265.9</v>
      </c>
      <c r="F22" s="116">
        <f t="shared" si="0"/>
        <v>1485034.1</v>
      </c>
    </row>
    <row r="23" spans="1:6" ht="18.75">
      <c r="A23" s="27" t="s">
        <v>37</v>
      </c>
      <c r="B23" s="28" t="s">
        <v>30</v>
      </c>
      <c r="C23" s="114" t="s">
        <v>38</v>
      </c>
      <c r="D23" s="115">
        <v>1520300</v>
      </c>
      <c r="E23" s="115">
        <v>35265.9</v>
      </c>
      <c r="F23" s="116">
        <f t="shared" si="0"/>
        <v>1485034.1</v>
      </c>
    </row>
    <row r="24" spans="1:6" ht="191.25" customHeight="1">
      <c r="A24" s="29" t="s">
        <v>410</v>
      </c>
      <c r="B24" s="28" t="s">
        <v>30</v>
      </c>
      <c r="C24" s="114" t="s">
        <v>39</v>
      </c>
      <c r="D24" s="115">
        <v>1520300</v>
      </c>
      <c r="E24" s="115">
        <v>35111.22</v>
      </c>
      <c r="F24" s="116">
        <f t="shared" si="0"/>
        <v>1485188.78</v>
      </c>
    </row>
    <row r="25" spans="1:6" ht="102.75" customHeight="1">
      <c r="A25" s="29" t="s">
        <v>40</v>
      </c>
      <c r="B25" s="28" t="s">
        <v>30</v>
      </c>
      <c r="C25" s="114" t="s">
        <v>41</v>
      </c>
      <c r="D25" s="115" t="s">
        <v>42</v>
      </c>
      <c r="E25" s="115">
        <v>35111.22</v>
      </c>
      <c r="F25" s="116" t="str">
        <f t="shared" si="0"/>
        <v>-</v>
      </c>
    </row>
    <row r="26" spans="1:6" ht="48.75" customHeight="1">
      <c r="A26" s="27" t="s">
        <v>43</v>
      </c>
      <c r="B26" s="28" t="s">
        <v>30</v>
      </c>
      <c r="C26" s="114" t="s">
        <v>44</v>
      </c>
      <c r="D26" s="115" t="s">
        <v>42</v>
      </c>
      <c r="E26" s="115">
        <v>154.68</v>
      </c>
      <c r="F26" s="116" t="str">
        <f t="shared" si="0"/>
        <v>-</v>
      </c>
    </row>
    <row r="27" spans="1:6" ht="77.25" customHeight="1">
      <c r="A27" s="27" t="s">
        <v>45</v>
      </c>
      <c r="B27" s="28" t="s">
        <v>30</v>
      </c>
      <c r="C27" s="114" t="s">
        <v>46</v>
      </c>
      <c r="D27" s="115" t="s">
        <v>42</v>
      </c>
      <c r="E27" s="115">
        <v>154.68</v>
      </c>
      <c r="F27" s="116" t="str">
        <f t="shared" si="0"/>
        <v>-</v>
      </c>
    </row>
    <row r="28" spans="1:6" ht="18.75">
      <c r="A28" s="27" t="s">
        <v>47</v>
      </c>
      <c r="B28" s="28" t="s">
        <v>30</v>
      </c>
      <c r="C28" s="114" t="s">
        <v>48</v>
      </c>
      <c r="D28" s="115">
        <v>442700</v>
      </c>
      <c r="E28" s="115" t="s">
        <v>42</v>
      </c>
      <c r="F28" s="116">
        <f t="shared" si="0"/>
        <v>442700</v>
      </c>
    </row>
    <row r="29" spans="1:6" ht="18.75">
      <c r="A29" s="27" t="s">
        <v>49</v>
      </c>
      <c r="B29" s="28" t="s">
        <v>30</v>
      </c>
      <c r="C29" s="114" t="s">
        <v>50</v>
      </c>
      <c r="D29" s="115">
        <v>442700</v>
      </c>
      <c r="E29" s="115" t="s">
        <v>42</v>
      </c>
      <c r="F29" s="116">
        <f t="shared" si="0"/>
        <v>442700</v>
      </c>
    </row>
    <row r="30" spans="1:6" ht="18.75">
      <c r="A30" s="27" t="s">
        <v>49</v>
      </c>
      <c r="B30" s="28" t="s">
        <v>30</v>
      </c>
      <c r="C30" s="114" t="s">
        <v>51</v>
      </c>
      <c r="D30" s="115">
        <v>442700</v>
      </c>
      <c r="E30" s="115" t="s">
        <v>42</v>
      </c>
      <c r="F30" s="116">
        <f t="shared" si="0"/>
        <v>442700</v>
      </c>
    </row>
    <row r="31" spans="1:6" ht="18.75">
      <c r="A31" s="27" t="s">
        <v>52</v>
      </c>
      <c r="B31" s="28" t="s">
        <v>30</v>
      </c>
      <c r="C31" s="114" t="s">
        <v>53</v>
      </c>
      <c r="D31" s="115">
        <v>5411700</v>
      </c>
      <c r="E31" s="115">
        <v>104003.56</v>
      </c>
      <c r="F31" s="116">
        <f t="shared" si="0"/>
        <v>5307696.4400000004</v>
      </c>
    </row>
    <row r="32" spans="1:6" ht="18.75">
      <c r="A32" s="27" t="s">
        <v>54</v>
      </c>
      <c r="B32" s="28" t="s">
        <v>30</v>
      </c>
      <c r="C32" s="114" t="s">
        <v>55</v>
      </c>
      <c r="D32" s="115">
        <v>438000</v>
      </c>
      <c r="E32" s="115">
        <v>463.3</v>
      </c>
      <c r="F32" s="116">
        <f t="shared" si="0"/>
        <v>437536.7</v>
      </c>
    </row>
    <row r="33" spans="1:6" ht="43.5" customHeight="1">
      <c r="A33" s="27" t="s">
        <v>56</v>
      </c>
      <c r="B33" s="28" t="s">
        <v>30</v>
      </c>
      <c r="C33" s="114" t="s">
        <v>57</v>
      </c>
      <c r="D33" s="115">
        <v>438000</v>
      </c>
      <c r="E33" s="115">
        <v>463.3</v>
      </c>
      <c r="F33" s="116">
        <f t="shared" si="0"/>
        <v>437536.7</v>
      </c>
    </row>
    <row r="34" spans="1:6" ht="56.45" customHeight="1">
      <c r="A34" s="27" t="s">
        <v>58</v>
      </c>
      <c r="B34" s="28" t="s">
        <v>30</v>
      </c>
      <c r="C34" s="114" t="s">
        <v>59</v>
      </c>
      <c r="D34" s="115" t="s">
        <v>42</v>
      </c>
      <c r="E34" s="115">
        <v>463.3</v>
      </c>
      <c r="F34" s="116" t="str">
        <f t="shared" si="0"/>
        <v>-</v>
      </c>
    </row>
    <row r="35" spans="1:6" ht="18.75">
      <c r="A35" s="27" t="s">
        <v>60</v>
      </c>
      <c r="B35" s="28" t="s">
        <v>30</v>
      </c>
      <c r="C35" s="114" t="s">
        <v>61</v>
      </c>
      <c r="D35" s="115">
        <v>4973700</v>
      </c>
      <c r="E35" s="115">
        <v>103540.26</v>
      </c>
      <c r="F35" s="116">
        <f t="shared" si="0"/>
        <v>4870159.74</v>
      </c>
    </row>
    <row r="36" spans="1:6" ht="18.75">
      <c r="A36" s="27" t="s">
        <v>62</v>
      </c>
      <c r="B36" s="28" t="s">
        <v>30</v>
      </c>
      <c r="C36" s="114" t="s">
        <v>63</v>
      </c>
      <c r="D36" s="115">
        <v>3624700</v>
      </c>
      <c r="E36" s="115">
        <v>90837.73</v>
      </c>
      <c r="F36" s="116">
        <f t="shared" si="0"/>
        <v>3533862.27</v>
      </c>
    </row>
    <row r="37" spans="1:6" ht="28.15" customHeight="1">
      <c r="A37" s="27" t="s">
        <v>64</v>
      </c>
      <c r="B37" s="28" t="s">
        <v>30</v>
      </c>
      <c r="C37" s="114" t="s">
        <v>65</v>
      </c>
      <c r="D37" s="115">
        <v>3624700</v>
      </c>
      <c r="E37" s="115">
        <v>90837.73</v>
      </c>
      <c r="F37" s="116">
        <f t="shared" si="0"/>
        <v>3533862.27</v>
      </c>
    </row>
    <row r="38" spans="1:6" ht="18.75">
      <c r="A38" s="27" t="s">
        <v>66</v>
      </c>
      <c r="B38" s="28" t="s">
        <v>30</v>
      </c>
      <c r="C38" s="114" t="s">
        <v>67</v>
      </c>
      <c r="D38" s="115">
        <v>1349000</v>
      </c>
      <c r="E38" s="115">
        <v>12702.53</v>
      </c>
      <c r="F38" s="116">
        <f t="shared" si="0"/>
        <v>1336297.47</v>
      </c>
    </row>
    <row r="39" spans="1:6" ht="28.15" customHeight="1">
      <c r="A39" s="27" t="s">
        <v>68</v>
      </c>
      <c r="B39" s="28" t="s">
        <v>30</v>
      </c>
      <c r="C39" s="114" t="s">
        <v>69</v>
      </c>
      <c r="D39" s="115">
        <v>1349000</v>
      </c>
      <c r="E39" s="115">
        <v>12702.53</v>
      </c>
      <c r="F39" s="116">
        <f t="shared" si="0"/>
        <v>1336297.47</v>
      </c>
    </row>
    <row r="40" spans="1:6" ht="18.75">
      <c r="A40" s="27" t="s">
        <v>70</v>
      </c>
      <c r="B40" s="28" t="s">
        <v>30</v>
      </c>
      <c r="C40" s="114" t="s">
        <v>71</v>
      </c>
      <c r="D40" s="115">
        <v>1100</v>
      </c>
      <c r="E40" s="115" t="s">
        <v>42</v>
      </c>
      <c r="F40" s="116">
        <f t="shared" si="0"/>
        <v>1100</v>
      </c>
    </row>
    <row r="41" spans="1:6" ht="28.15" customHeight="1">
      <c r="A41" s="27" t="s">
        <v>72</v>
      </c>
      <c r="B41" s="28" t="s">
        <v>30</v>
      </c>
      <c r="C41" s="114" t="s">
        <v>73</v>
      </c>
      <c r="D41" s="115">
        <v>1100</v>
      </c>
      <c r="E41" s="115" t="s">
        <v>42</v>
      </c>
      <c r="F41" s="116">
        <f t="shared" si="0"/>
        <v>1100</v>
      </c>
    </row>
    <row r="42" spans="1:6" ht="48.75" customHeight="1">
      <c r="A42" s="27" t="s">
        <v>74</v>
      </c>
      <c r="B42" s="28" t="s">
        <v>30</v>
      </c>
      <c r="C42" s="114" t="s">
        <v>75</v>
      </c>
      <c r="D42" s="115">
        <v>1100</v>
      </c>
      <c r="E42" s="115" t="s">
        <v>42</v>
      </c>
      <c r="F42" s="116">
        <f t="shared" si="0"/>
        <v>1100</v>
      </c>
    </row>
    <row r="43" spans="1:6" ht="20.25" customHeight="1">
      <c r="A43" s="27" t="s">
        <v>76</v>
      </c>
      <c r="B43" s="28" t="s">
        <v>30</v>
      </c>
      <c r="C43" s="114" t="s">
        <v>77</v>
      </c>
      <c r="D43" s="115">
        <v>1178000</v>
      </c>
      <c r="E43" s="115">
        <v>212447</v>
      </c>
      <c r="F43" s="116">
        <f t="shared" si="0"/>
        <v>965553</v>
      </c>
    </row>
    <row r="44" spans="1:6" ht="48" customHeight="1">
      <c r="A44" s="27" t="s">
        <v>78</v>
      </c>
      <c r="B44" s="28" t="s">
        <v>30</v>
      </c>
      <c r="C44" s="114" t="s">
        <v>79</v>
      </c>
      <c r="D44" s="115">
        <v>1178000</v>
      </c>
      <c r="E44" s="115">
        <v>204347</v>
      </c>
      <c r="F44" s="116">
        <f t="shared" si="0"/>
        <v>973653</v>
      </c>
    </row>
    <row r="45" spans="1:6" ht="26.25" customHeight="1">
      <c r="A45" s="27" t="s">
        <v>80</v>
      </c>
      <c r="B45" s="28" t="s">
        <v>30</v>
      </c>
      <c r="C45" s="114" t="s">
        <v>81</v>
      </c>
      <c r="D45" s="115">
        <v>668900</v>
      </c>
      <c r="E45" s="115">
        <v>55742</v>
      </c>
      <c r="F45" s="116">
        <f t="shared" si="0"/>
        <v>613158</v>
      </c>
    </row>
    <row r="46" spans="1:6" ht="29.25" customHeight="1">
      <c r="A46" s="27" t="s">
        <v>82</v>
      </c>
      <c r="B46" s="28" t="s">
        <v>30</v>
      </c>
      <c r="C46" s="114" t="s">
        <v>83</v>
      </c>
      <c r="D46" s="115">
        <v>668900</v>
      </c>
      <c r="E46" s="115">
        <v>55742</v>
      </c>
      <c r="F46" s="116">
        <f t="shared" si="0"/>
        <v>613158</v>
      </c>
    </row>
    <row r="47" spans="1:6" ht="30" customHeight="1">
      <c r="A47" s="27" t="s">
        <v>84</v>
      </c>
      <c r="B47" s="28" t="s">
        <v>30</v>
      </c>
      <c r="C47" s="114" t="s">
        <v>85</v>
      </c>
      <c r="D47" s="115">
        <v>668900</v>
      </c>
      <c r="E47" s="115">
        <v>55742</v>
      </c>
      <c r="F47" s="116">
        <f t="shared" si="0"/>
        <v>613158</v>
      </c>
    </row>
    <row r="48" spans="1:6" ht="31.5" customHeight="1">
      <c r="A48" s="27" t="s">
        <v>86</v>
      </c>
      <c r="B48" s="28" t="s">
        <v>30</v>
      </c>
      <c r="C48" s="114" t="s">
        <v>87</v>
      </c>
      <c r="D48" s="115">
        <v>164500</v>
      </c>
      <c r="E48" s="115" t="s">
        <v>42</v>
      </c>
      <c r="F48" s="116">
        <f t="shared" si="0"/>
        <v>164500</v>
      </c>
    </row>
    <row r="49" spans="1:6" ht="37.5" customHeight="1">
      <c r="A49" s="27" t="s">
        <v>88</v>
      </c>
      <c r="B49" s="28" t="s">
        <v>30</v>
      </c>
      <c r="C49" s="114" t="s">
        <v>89</v>
      </c>
      <c r="D49" s="115">
        <v>200</v>
      </c>
      <c r="E49" s="115" t="s">
        <v>42</v>
      </c>
      <c r="F49" s="116">
        <f t="shared" si="0"/>
        <v>200</v>
      </c>
    </row>
    <row r="50" spans="1:6" ht="36" customHeight="1">
      <c r="A50" s="27" t="s">
        <v>90</v>
      </c>
      <c r="B50" s="28" t="s">
        <v>30</v>
      </c>
      <c r="C50" s="114" t="s">
        <v>91</v>
      </c>
      <c r="D50" s="115">
        <v>200</v>
      </c>
      <c r="E50" s="115" t="s">
        <v>42</v>
      </c>
      <c r="F50" s="116">
        <f t="shared" si="0"/>
        <v>200</v>
      </c>
    </row>
    <row r="51" spans="1:6" ht="37.5" customHeight="1">
      <c r="A51" s="27" t="s">
        <v>92</v>
      </c>
      <c r="B51" s="28" t="s">
        <v>30</v>
      </c>
      <c r="C51" s="114" t="s">
        <v>93</v>
      </c>
      <c r="D51" s="115">
        <v>164300</v>
      </c>
      <c r="E51" s="115" t="s">
        <v>42</v>
      </c>
      <c r="F51" s="116">
        <f t="shared" si="0"/>
        <v>164300</v>
      </c>
    </row>
    <row r="52" spans="1:6" ht="39" customHeight="1">
      <c r="A52" s="27" t="s">
        <v>94</v>
      </c>
      <c r="B52" s="28" t="s">
        <v>30</v>
      </c>
      <c r="C52" s="114" t="s">
        <v>95</v>
      </c>
      <c r="D52" s="115">
        <v>164300</v>
      </c>
      <c r="E52" s="115" t="s">
        <v>42</v>
      </c>
      <c r="F52" s="116">
        <f t="shared" si="0"/>
        <v>164300</v>
      </c>
    </row>
    <row r="53" spans="1:6" ht="25.5" customHeight="1">
      <c r="A53" s="27" t="s">
        <v>96</v>
      </c>
      <c r="B53" s="28" t="s">
        <v>30</v>
      </c>
      <c r="C53" s="114" t="s">
        <v>97</v>
      </c>
      <c r="D53" s="115">
        <v>344600</v>
      </c>
      <c r="E53" s="115">
        <v>148605</v>
      </c>
      <c r="F53" s="116">
        <f t="shared" si="0"/>
        <v>195995</v>
      </c>
    </row>
    <row r="54" spans="1:6" ht="54.75" customHeight="1">
      <c r="A54" s="27" t="s">
        <v>98</v>
      </c>
      <c r="B54" s="28" t="s">
        <v>30</v>
      </c>
      <c r="C54" s="114" t="s">
        <v>99</v>
      </c>
      <c r="D54" s="115">
        <v>344600</v>
      </c>
      <c r="E54" s="115">
        <v>148605</v>
      </c>
      <c r="F54" s="116">
        <f t="shared" si="0"/>
        <v>195995</v>
      </c>
    </row>
    <row r="55" spans="1:6" ht="62.25" customHeight="1">
      <c r="A55" s="27" t="s">
        <v>100</v>
      </c>
      <c r="B55" s="28" t="s">
        <v>30</v>
      </c>
      <c r="C55" s="114" t="s">
        <v>101</v>
      </c>
      <c r="D55" s="115">
        <v>344600</v>
      </c>
      <c r="E55" s="115">
        <v>148605</v>
      </c>
      <c r="F55" s="116">
        <f t="shared" si="0"/>
        <v>195995</v>
      </c>
    </row>
    <row r="56" spans="1:6" ht="63.75" customHeight="1">
      <c r="A56" s="27" t="s">
        <v>102</v>
      </c>
      <c r="B56" s="28" t="s">
        <v>30</v>
      </c>
      <c r="C56" s="114" t="s">
        <v>103</v>
      </c>
      <c r="D56" s="115" t="s">
        <v>42</v>
      </c>
      <c r="E56" s="115">
        <v>8100</v>
      </c>
      <c r="F56" s="116" t="str">
        <f t="shared" si="0"/>
        <v>-</v>
      </c>
    </row>
    <row r="57" spans="1:6" ht="78.75" customHeight="1">
      <c r="A57" s="29" t="s">
        <v>104</v>
      </c>
      <c r="B57" s="28" t="s">
        <v>30</v>
      </c>
      <c r="C57" s="114" t="s">
        <v>105</v>
      </c>
      <c r="D57" s="115" t="s">
        <v>42</v>
      </c>
      <c r="E57" s="115">
        <v>8100</v>
      </c>
      <c r="F57" s="116" t="str">
        <f t="shared" si="0"/>
        <v>-</v>
      </c>
    </row>
    <row r="58" spans="1:6" ht="74.25" customHeight="1">
      <c r="A58" s="29" t="s">
        <v>106</v>
      </c>
      <c r="B58" s="28" t="s">
        <v>30</v>
      </c>
      <c r="C58" s="114" t="s">
        <v>107</v>
      </c>
      <c r="D58" s="115" t="s">
        <v>42</v>
      </c>
      <c r="E58" s="115">
        <v>8100</v>
      </c>
      <c r="F58" s="116" t="str">
        <f t="shared" si="0"/>
        <v>-</v>
      </c>
    </row>
    <row r="59" spans="1:6" ht="57" customHeight="1">
      <c r="A59" s="27" t="s">
        <v>108</v>
      </c>
      <c r="B59" s="28" t="s">
        <v>30</v>
      </c>
      <c r="C59" s="114" t="s">
        <v>109</v>
      </c>
      <c r="D59" s="115" t="s">
        <v>42</v>
      </c>
      <c r="E59" s="115">
        <v>8100</v>
      </c>
      <c r="F59" s="116" t="str">
        <f t="shared" si="0"/>
        <v>-</v>
      </c>
    </row>
    <row r="60" spans="1:6" ht="43.5" customHeight="1">
      <c r="A60" s="27" t="s">
        <v>110</v>
      </c>
      <c r="B60" s="28" t="s">
        <v>30</v>
      </c>
      <c r="C60" s="114" t="s">
        <v>111</v>
      </c>
      <c r="D60" s="115">
        <v>6762400</v>
      </c>
      <c r="E60" s="115">
        <v>563533.32999999996</v>
      </c>
      <c r="F60" s="116">
        <f t="shared" si="0"/>
        <v>6198866.6699999999</v>
      </c>
    </row>
    <row r="61" spans="1:6" ht="12.75" customHeight="1">
      <c r="A61" s="30"/>
      <c r="B61" s="31"/>
      <c r="C61" s="31"/>
      <c r="D61" s="32"/>
      <c r="E61" s="32"/>
      <c r="F61" s="32"/>
    </row>
  </sheetData>
  <mergeCells count="12">
    <mergeCell ref="E11:E17"/>
    <mergeCell ref="F11:F17"/>
    <mergeCell ref="A10:D10"/>
    <mergeCell ref="A11:A17"/>
    <mergeCell ref="B11:B17"/>
    <mergeCell ref="C11:C17"/>
    <mergeCell ref="D11:D17"/>
    <mergeCell ref="A1:D1"/>
    <mergeCell ref="A2:D2"/>
    <mergeCell ref="A4:D4"/>
    <mergeCell ref="B6:D6"/>
    <mergeCell ref="B7:D7"/>
  </mergeCells>
  <conditionalFormatting sqref="F23 F21">
    <cfRule type="cellIs" priority="2" operator="equal">
      <formula>0</formula>
    </cfRule>
  </conditionalFormatting>
  <conditionalFormatting sqref="F30">
    <cfRule type="cellIs" priority="3" operator="equal">
      <formula>0</formula>
    </cfRule>
  </conditionalFormatting>
  <conditionalFormatting sqref="F28">
    <cfRule type="cellIs" priority="4" operator="equal">
      <formula>0</formula>
    </cfRule>
  </conditionalFormatting>
  <conditionalFormatting sqref="F27">
    <cfRule type="cellIs" priority="5" operator="equal">
      <formula>0</formula>
    </cfRule>
  </conditionalFormatting>
  <conditionalFormatting sqref="F40">
    <cfRule type="cellIs" priority="6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scale="65" fitToHeight="0" pageOrder="overThenDown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topLeftCell="A153" zoomScaleNormal="100" workbookViewId="0">
      <selection activeCell="D14" sqref="D14"/>
    </sheetView>
  </sheetViews>
  <sheetFormatPr defaultColWidth="8.7109375" defaultRowHeight="12.7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7" t="s">
        <v>112</v>
      </c>
      <c r="B2" s="117"/>
      <c r="C2" s="117"/>
      <c r="D2" s="117"/>
      <c r="E2" s="1"/>
      <c r="F2" s="13" t="s">
        <v>113</v>
      </c>
    </row>
    <row r="3" spans="1:6" ht="13.5" customHeight="1">
      <c r="A3" s="5"/>
      <c r="B3" s="5"/>
      <c r="C3" s="33"/>
      <c r="D3" s="9"/>
      <c r="E3" s="9"/>
      <c r="F3" s="9"/>
    </row>
    <row r="4" spans="1:6" ht="10.15" customHeight="1">
      <c r="A4" s="127" t="s">
        <v>20</v>
      </c>
      <c r="B4" s="124" t="s">
        <v>21</v>
      </c>
      <c r="C4" s="128" t="s">
        <v>114</v>
      </c>
      <c r="D4" s="121" t="s">
        <v>23</v>
      </c>
      <c r="E4" s="125" t="s">
        <v>24</v>
      </c>
      <c r="F4" s="126" t="s">
        <v>25</v>
      </c>
    </row>
    <row r="5" spans="1:6" ht="5.45" customHeight="1">
      <c r="A5" s="127"/>
      <c r="B5" s="124"/>
      <c r="C5" s="128"/>
      <c r="D5" s="121"/>
      <c r="E5" s="125"/>
      <c r="F5" s="126"/>
    </row>
    <row r="6" spans="1:6" ht="9.6" customHeight="1">
      <c r="A6" s="127"/>
      <c r="B6" s="124"/>
      <c r="C6" s="128"/>
      <c r="D6" s="121"/>
      <c r="E6" s="125"/>
      <c r="F6" s="126"/>
    </row>
    <row r="7" spans="1:6" ht="6" customHeight="1">
      <c r="A7" s="127"/>
      <c r="B7" s="124"/>
      <c r="C7" s="128"/>
      <c r="D7" s="121"/>
      <c r="E7" s="125"/>
      <c r="F7" s="126"/>
    </row>
    <row r="8" spans="1:6" ht="6.6" customHeight="1">
      <c r="A8" s="127"/>
      <c r="B8" s="124"/>
      <c r="C8" s="128"/>
      <c r="D8" s="121"/>
      <c r="E8" s="125"/>
      <c r="F8" s="126"/>
    </row>
    <row r="9" spans="1:6" ht="10.9" customHeight="1">
      <c r="A9" s="127"/>
      <c r="B9" s="124"/>
      <c r="C9" s="128"/>
      <c r="D9" s="121"/>
      <c r="E9" s="125"/>
      <c r="F9" s="126"/>
    </row>
    <row r="10" spans="1:6" ht="4.1500000000000004" hidden="1" customHeight="1">
      <c r="A10" s="127"/>
      <c r="B10" s="124"/>
      <c r="C10" s="34"/>
      <c r="D10" s="121"/>
      <c r="E10" s="35"/>
      <c r="F10" s="36"/>
    </row>
    <row r="11" spans="1:6" ht="13.15" hidden="1" customHeight="1">
      <c r="A11" s="127"/>
      <c r="B11" s="124"/>
      <c r="C11" s="37"/>
      <c r="D11" s="121"/>
      <c r="E11" s="38"/>
      <c r="F11" s="39"/>
    </row>
    <row r="12" spans="1:6" ht="13.5" customHeight="1">
      <c r="A12" s="17">
        <v>1</v>
      </c>
      <c r="B12" s="18">
        <v>2</v>
      </c>
      <c r="C12" s="19">
        <v>3</v>
      </c>
      <c r="D12" s="20" t="s">
        <v>26</v>
      </c>
      <c r="E12" s="40" t="s">
        <v>27</v>
      </c>
      <c r="F12" s="22" t="s">
        <v>28</v>
      </c>
    </row>
    <row r="13" spans="1:6" ht="15.75">
      <c r="A13" s="41" t="s">
        <v>115</v>
      </c>
      <c r="B13" s="42" t="s">
        <v>116</v>
      </c>
      <c r="C13" s="51" t="s">
        <v>117</v>
      </c>
      <c r="D13" s="52">
        <f>D15</f>
        <v>15316200</v>
      </c>
      <c r="E13" s="53">
        <v>494184.88</v>
      </c>
      <c r="F13" s="54">
        <f>IF(OR(D13="-",IF(E13="-",0,E13)&gt;=IF(D13="-",0,D13)),"-",IF(D13="-",0,D13)-IF(E13="-",0,E13))</f>
        <v>14822015.119999999</v>
      </c>
    </row>
    <row r="14" spans="1:6" ht="15">
      <c r="A14" s="43" t="s">
        <v>32</v>
      </c>
      <c r="B14" s="44"/>
      <c r="C14" s="55"/>
      <c r="D14" s="56"/>
      <c r="E14" s="57"/>
      <c r="F14" s="58"/>
    </row>
    <row r="15" spans="1:6" ht="30" customHeight="1">
      <c r="A15" s="23" t="s">
        <v>118</v>
      </c>
      <c r="B15" s="45" t="s">
        <v>116</v>
      </c>
      <c r="C15" s="59" t="s">
        <v>119</v>
      </c>
      <c r="D15" s="70">
        <f>D16+D71+D80+D88+D103+D131+D139+D147+D155</f>
        <v>15316200</v>
      </c>
      <c r="E15" s="61">
        <v>494184.88</v>
      </c>
      <c r="F15" s="62">
        <f t="shared" ref="F15:F46" si="0">IF(OR(D15="-",IF(E15="-",0,E15)&gt;=IF(D15="-",0,D15)),"-",IF(D15="-",0,D15)-IF(E15="-",0,E15))</f>
        <v>14822015.119999999</v>
      </c>
    </row>
    <row r="16" spans="1:6" ht="15.75">
      <c r="A16" s="23" t="s">
        <v>120</v>
      </c>
      <c r="B16" s="45" t="s">
        <v>116</v>
      </c>
      <c r="C16" s="59" t="s">
        <v>121</v>
      </c>
      <c r="D16" s="71">
        <v>9373100</v>
      </c>
      <c r="E16" s="61">
        <v>258744.14</v>
      </c>
      <c r="F16" s="62">
        <f t="shared" si="0"/>
        <v>9114355.8599999994</v>
      </c>
    </row>
    <row r="17" spans="1:6" ht="56.25" customHeight="1">
      <c r="A17" s="23" t="s">
        <v>122</v>
      </c>
      <c r="B17" s="45" t="s">
        <v>116</v>
      </c>
      <c r="C17" s="59" t="s">
        <v>123</v>
      </c>
      <c r="D17" s="60">
        <v>9086000</v>
      </c>
      <c r="E17" s="61">
        <v>250657.14</v>
      </c>
      <c r="F17" s="62">
        <f t="shared" si="0"/>
        <v>8835342.8599999994</v>
      </c>
    </row>
    <row r="18" spans="1:6" ht="45.75" customHeight="1">
      <c r="A18" s="23" t="s">
        <v>124</v>
      </c>
      <c r="B18" s="45" t="s">
        <v>116</v>
      </c>
      <c r="C18" s="59" t="s">
        <v>125</v>
      </c>
      <c r="D18" s="60">
        <v>9085800</v>
      </c>
      <c r="E18" s="61">
        <v>250657.14</v>
      </c>
      <c r="F18" s="62">
        <f t="shared" si="0"/>
        <v>8835142.8599999994</v>
      </c>
    </row>
    <row r="19" spans="1:6" ht="23.25" customHeight="1">
      <c r="A19" s="23" t="s">
        <v>386</v>
      </c>
      <c r="B19" s="45" t="s">
        <v>116</v>
      </c>
      <c r="C19" s="59" t="s">
        <v>126</v>
      </c>
      <c r="D19" s="60">
        <v>9085800</v>
      </c>
      <c r="E19" s="61">
        <v>250657.14</v>
      </c>
      <c r="F19" s="62">
        <f t="shared" si="0"/>
        <v>8835142.8599999994</v>
      </c>
    </row>
    <row r="20" spans="1:6" ht="49.5" customHeight="1">
      <c r="A20" s="23" t="s">
        <v>127</v>
      </c>
      <c r="B20" s="45" t="s">
        <v>116</v>
      </c>
      <c r="C20" s="59" t="s">
        <v>128</v>
      </c>
      <c r="D20" s="60">
        <v>7934300</v>
      </c>
      <c r="E20" s="61">
        <v>108576</v>
      </c>
      <c r="F20" s="62">
        <f t="shared" si="0"/>
        <v>7825724</v>
      </c>
    </row>
    <row r="21" spans="1:6" ht="63" customHeight="1">
      <c r="A21" s="23" t="s">
        <v>129</v>
      </c>
      <c r="B21" s="45" t="s">
        <v>116</v>
      </c>
      <c r="C21" s="59" t="s">
        <v>130</v>
      </c>
      <c r="D21" s="60">
        <v>7934300</v>
      </c>
      <c r="E21" s="61">
        <v>108576</v>
      </c>
      <c r="F21" s="62">
        <f t="shared" si="0"/>
        <v>7825724</v>
      </c>
    </row>
    <row r="22" spans="1:6" ht="33" customHeight="1">
      <c r="A22" s="23" t="s">
        <v>131</v>
      </c>
      <c r="B22" s="45" t="s">
        <v>116</v>
      </c>
      <c r="C22" s="59" t="s">
        <v>132</v>
      </c>
      <c r="D22" s="60">
        <v>7934300</v>
      </c>
      <c r="E22" s="61">
        <v>108576</v>
      </c>
      <c r="F22" s="62">
        <f t="shared" si="0"/>
        <v>7825724</v>
      </c>
    </row>
    <row r="23" spans="1:6" ht="33" customHeight="1">
      <c r="A23" s="23" t="s">
        <v>133</v>
      </c>
      <c r="B23" s="45" t="s">
        <v>116</v>
      </c>
      <c r="C23" s="59" t="s">
        <v>134</v>
      </c>
      <c r="D23" s="60">
        <v>5815400</v>
      </c>
      <c r="E23" s="61">
        <v>107708.96</v>
      </c>
      <c r="F23" s="62">
        <f t="shared" si="0"/>
        <v>5707691.04</v>
      </c>
    </row>
    <row r="24" spans="1:6" ht="41.25" customHeight="1">
      <c r="A24" s="23" t="s">
        <v>135</v>
      </c>
      <c r="B24" s="45" t="s">
        <v>116</v>
      </c>
      <c r="C24" s="59" t="s">
        <v>136</v>
      </c>
      <c r="D24" s="60">
        <v>362600</v>
      </c>
      <c r="E24" s="61" t="s">
        <v>42</v>
      </c>
      <c r="F24" s="62">
        <f t="shared" si="0"/>
        <v>362600</v>
      </c>
    </row>
    <row r="25" spans="1:6" ht="50.25" customHeight="1">
      <c r="A25" s="23" t="s">
        <v>137</v>
      </c>
      <c r="B25" s="45" t="s">
        <v>116</v>
      </c>
      <c r="C25" s="59" t="s">
        <v>138</v>
      </c>
      <c r="D25" s="60">
        <v>1756300</v>
      </c>
      <c r="E25" s="61">
        <v>867.04</v>
      </c>
      <c r="F25" s="62">
        <f t="shared" si="0"/>
        <v>1755432.96</v>
      </c>
    </row>
    <row r="26" spans="1:6" ht="48.75" customHeight="1">
      <c r="A26" s="23" t="s">
        <v>139</v>
      </c>
      <c r="B26" s="45" t="s">
        <v>116</v>
      </c>
      <c r="C26" s="59" t="s">
        <v>140</v>
      </c>
      <c r="D26" s="60">
        <v>1151500</v>
      </c>
      <c r="E26" s="61">
        <v>142081.14000000001</v>
      </c>
      <c r="F26" s="62">
        <f t="shared" si="0"/>
        <v>1009418.86</v>
      </c>
    </row>
    <row r="27" spans="1:6" ht="47.25" customHeight="1">
      <c r="A27" s="23" t="s">
        <v>141</v>
      </c>
      <c r="B27" s="45" t="s">
        <v>116</v>
      </c>
      <c r="C27" s="59" t="s">
        <v>142</v>
      </c>
      <c r="D27" s="60">
        <v>1151500</v>
      </c>
      <c r="E27" s="61">
        <v>142081.14000000001</v>
      </c>
      <c r="F27" s="62">
        <f t="shared" si="0"/>
        <v>1009418.86</v>
      </c>
    </row>
    <row r="28" spans="1:6" ht="32.25" customHeight="1">
      <c r="A28" s="23" t="s">
        <v>143</v>
      </c>
      <c r="B28" s="45" t="s">
        <v>116</v>
      </c>
      <c r="C28" s="59" t="s">
        <v>144</v>
      </c>
      <c r="D28" s="60">
        <v>1151500</v>
      </c>
      <c r="E28" s="61">
        <v>142081.14000000001</v>
      </c>
      <c r="F28" s="62">
        <f t="shared" si="0"/>
        <v>1009418.86</v>
      </c>
    </row>
    <row r="29" spans="1:6" ht="20.25" customHeight="1">
      <c r="A29" s="23" t="s">
        <v>145</v>
      </c>
      <c r="B29" s="45" t="s">
        <v>116</v>
      </c>
      <c r="C29" s="59" t="s">
        <v>146</v>
      </c>
      <c r="D29" s="60">
        <v>933700</v>
      </c>
      <c r="E29" s="61">
        <v>116117.31</v>
      </c>
      <c r="F29" s="62">
        <f t="shared" si="0"/>
        <v>817582.69</v>
      </c>
    </row>
    <row r="30" spans="1:6" ht="21.75" customHeight="1">
      <c r="A30" s="23" t="s">
        <v>147</v>
      </c>
      <c r="B30" s="45" t="s">
        <v>116</v>
      </c>
      <c r="C30" s="59" t="s">
        <v>148</v>
      </c>
      <c r="D30" s="60">
        <v>217800</v>
      </c>
      <c r="E30" s="61">
        <v>25963.83</v>
      </c>
      <c r="F30" s="62">
        <f t="shared" si="0"/>
        <v>191836.16999999998</v>
      </c>
    </row>
    <row r="31" spans="1:6" ht="27" customHeight="1">
      <c r="A31" s="23" t="s">
        <v>149</v>
      </c>
      <c r="B31" s="45" t="s">
        <v>116</v>
      </c>
      <c r="C31" s="59" t="s">
        <v>150</v>
      </c>
      <c r="D31" s="60">
        <v>200</v>
      </c>
      <c r="E31" s="61" t="s">
        <v>42</v>
      </c>
      <c r="F31" s="62">
        <f t="shared" si="0"/>
        <v>200</v>
      </c>
    </row>
    <row r="32" spans="1:6" ht="23.25" customHeight="1">
      <c r="A32" s="23" t="s">
        <v>151</v>
      </c>
      <c r="B32" s="45" t="s">
        <v>116</v>
      </c>
      <c r="C32" s="59" t="s">
        <v>152</v>
      </c>
      <c r="D32" s="60">
        <v>200</v>
      </c>
      <c r="E32" s="61" t="s">
        <v>42</v>
      </c>
      <c r="F32" s="62">
        <f t="shared" si="0"/>
        <v>200</v>
      </c>
    </row>
    <row r="33" spans="1:6" ht="78.75" customHeight="1">
      <c r="A33" s="46" t="s">
        <v>153</v>
      </c>
      <c r="B33" s="45" t="s">
        <v>116</v>
      </c>
      <c r="C33" s="59" t="s">
        <v>154</v>
      </c>
      <c r="D33" s="60">
        <v>200</v>
      </c>
      <c r="E33" s="61" t="s">
        <v>42</v>
      </c>
      <c r="F33" s="62">
        <f t="shared" si="0"/>
        <v>200</v>
      </c>
    </row>
    <row r="34" spans="1:6" ht="33" customHeight="1">
      <c r="A34" s="23" t="s">
        <v>141</v>
      </c>
      <c r="B34" s="45" t="s">
        <v>116</v>
      </c>
      <c r="C34" s="59" t="s">
        <v>155</v>
      </c>
      <c r="D34" s="60">
        <v>200</v>
      </c>
      <c r="E34" s="61" t="s">
        <v>42</v>
      </c>
      <c r="F34" s="62">
        <f t="shared" si="0"/>
        <v>200</v>
      </c>
    </row>
    <row r="35" spans="1:6" ht="31.5" customHeight="1">
      <c r="A35" s="23" t="s">
        <v>143</v>
      </c>
      <c r="B35" s="45" t="s">
        <v>116</v>
      </c>
      <c r="C35" s="59" t="s">
        <v>156</v>
      </c>
      <c r="D35" s="60">
        <v>200</v>
      </c>
      <c r="E35" s="61" t="s">
        <v>42</v>
      </c>
      <c r="F35" s="62">
        <f t="shared" si="0"/>
        <v>200</v>
      </c>
    </row>
    <row r="36" spans="1:6" ht="15">
      <c r="A36" s="23" t="s">
        <v>145</v>
      </c>
      <c r="B36" s="45" t="s">
        <v>116</v>
      </c>
      <c r="C36" s="59" t="s">
        <v>157</v>
      </c>
      <c r="D36" s="60">
        <v>200</v>
      </c>
      <c r="E36" s="61" t="s">
        <v>42</v>
      </c>
      <c r="F36" s="62">
        <f t="shared" si="0"/>
        <v>200</v>
      </c>
    </row>
    <row r="37" spans="1:6" ht="47.25" customHeight="1">
      <c r="A37" s="23" t="s">
        <v>158</v>
      </c>
      <c r="B37" s="45" t="s">
        <v>116</v>
      </c>
      <c r="C37" s="59" t="s">
        <v>159</v>
      </c>
      <c r="D37" s="60">
        <v>97000</v>
      </c>
      <c r="E37" s="61">
        <v>8087</v>
      </c>
      <c r="F37" s="62">
        <f t="shared" si="0"/>
        <v>88913</v>
      </c>
    </row>
    <row r="38" spans="1:6" ht="28.5" customHeight="1">
      <c r="A38" s="23" t="s">
        <v>149</v>
      </c>
      <c r="B38" s="45" t="s">
        <v>116</v>
      </c>
      <c r="C38" s="59" t="s">
        <v>160</v>
      </c>
      <c r="D38" s="60">
        <v>97000</v>
      </c>
      <c r="E38" s="61">
        <v>8087</v>
      </c>
      <c r="F38" s="62">
        <f t="shared" si="0"/>
        <v>88913</v>
      </c>
    </row>
    <row r="39" spans="1:6" ht="22.5" customHeight="1">
      <c r="A39" s="23" t="s">
        <v>151</v>
      </c>
      <c r="B39" s="45" t="s">
        <v>116</v>
      </c>
      <c r="C39" s="59" t="s">
        <v>161</v>
      </c>
      <c r="D39" s="60">
        <v>97000</v>
      </c>
      <c r="E39" s="61">
        <v>8087</v>
      </c>
      <c r="F39" s="62">
        <f t="shared" si="0"/>
        <v>88913</v>
      </c>
    </row>
    <row r="40" spans="1:6" ht="90.75" customHeight="1">
      <c r="A40" s="46" t="s">
        <v>162</v>
      </c>
      <c r="B40" s="45" t="s">
        <v>116</v>
      </c>
      <c r="C40" s="59" t="s">
        <v>163</v>
      </c>
      <c r="D40" s="60">
        <v>97000</v>
      </c>
      <c r="E40" s="61">
        <v>8087</v>
      </c>
      <c r="F40" s="62">
        <f t="shared" si="0"/>
        <v>88913</v>
      </c>
    </row>
    <row r="41" spans="1:6" ht="22.5" customHeight="1">
      <c r="A41" s="23" t="s">
        <v>164</v>
      </c>
      <c r="B41" s="45" t="s">
        <v>116</v>
      </c>
      <c r="C41" s="59" t="s">
        <v>165</v>
      </c>
      <c r="D41" s="60">
        <v>97000</v>
      </c>
      <c r="E41" s="61">
        <v>8087</v>
      </c>
      <c r="F41" s="62">
        <f t="shared" si="0"/>
        <v>88913</v>
      </c>
    </row>
    <row r="42" spans="1:6" ht="19.5" customHeight="1">
      <c r="A42" s="23" t="s">
        <v>96</v>
      </c>
      <c r="B42" s="45" t="s">
        <v>116</v>
      </c>
      <c r="C42" s="59" t="s">
        <v>166</v>
      </c>
      <c r="D42" s="60">
        <v>97000</v>
      </c>
      <c r="E42" s="61">
        <v>8087</v>
      </c>
      <c r="F42" s="62">
        <f t="shared" si="0"/>
        <v>88913</v>
      </c>
    </row>
    <row r="43" spans="1:6" ht="23.25" customHeight="1">
      <c r="A43" s="23" t="s">
        <v>167</v>
      </c>
      <c r="B43" s="45" t="s">
        <v>116</v>
      </c>
      <c r="C43" s="59" t="s">
        <v>168</v>
      </c>
      <c r="D43" s="60">
        <v>3000</v>
      </c>
      <c r="E43" s="61" t="s">
        <v>42</v>
      </c>
      <c r="F43" s="62">
        <f t="shared" si="0"/>
        <v>3000</v>
      </c>
    </row>
    <row r="44" spans="1:6" ht="33.75" customHeight="1">
      <c r="A44" s="23" t="s">
        <v>149</v>
      </c>
      <c r="B44" s="45" t="s">
        <v>116</v>
      </c>
      <c r="C44" s="59" t="s">
        <v>169</v>
      </c>
      <c r="D44" s="60">
        <v>3000</v>
      </c>
      <c r="E44" s="61" t="s">
        <v>42</v>
      </c>
      <c r="F44" s="62">
        <f t="shared" si="0"/>
        <v>3000</v>
      </c>
    </row>
    <row r="45" spans="1:6" ht="27" customHeight="1">
      <c r="A45" s="23" t="s">
        <v>170</v>
      </c>
      <c r="B45" s="45" t="s">
        <v>116</v>
      </c>
      <c r="C45" s="59" t="s">
        <v>171</v>
      </c>
      <c r="D45" s="60">
        <v>3000</v>
      </c>
      <c r="E45" s="61" t="s">
        <v>42</v>
      </c>
      <c r="F45" s="62">
        <f t="shared" si="0"/>
        <v>3000</v>
      </c>
    </row>
    <row r="46" spans="1:6" ht="55.5" customHeight="1">
      <c r="A46" s="23" t="s">
        <v>172</v>
      </c>
      <c r="B46" s="45" t="s">
        <v>116</v>
      </c>
      <c r="C46" s="59" t="s">
        <v>173</v>
      </c>
      <c r="D46" s="60">
        <v>3000</v>
      </c>
      <c r="E46" s="61" t="s">
        <v>42</v>
      </c>
      <c r="F46" s="62">
        <f t="shared" si="0"/>
        <v>3000</v>
      </c>
    </row>
    <row r="47" spans="1:6" ht="23.25" customHeight="1">
      <c r="A47" s="23" t="s">
        <v>174</v>
      </c>
      <c r="B47" s="45" t="s">
        <v>116</v>
      </c>
      <c r="C47" s="59" t="s">
        <v>175</v>
      </c>
      <c r="D47" s="60">
        <v>3000</v>
      </c>
      <c r="E47" s="61" t="s">
        <v>42</v>
      </c>
      <c r="F47" s="62">
        <f t="shared" ref="F47:F78" si="1">IF(OR(D47="-",IF(E47="-",0,E47)&gt;=IF(D47="-",0,D47)),"-",IF(D47="-",0,D47)-IF(E47="-",0,E47))</f>
        <v>3000</v>
      </c>
    </row>
    <row r="48" spans="1:6" ht="24.75" customHeight="1">
      <c r="A48" s="23" t="s">
        <v>176</v>
      </c>
      <c r="B48" s="45" t="s">
        <v>116</v>
      </c>
      <c r="C48" s="59" t="s">
        <v>177</v>
      </c>
      <c r="D48" s="60">
        <v>3000</v>
      </c>
      <c r="E48" s="61" t="s">
        <v>42</v>
      </c>
      <c r="F48" s="62">
        <f t="shared" si="1"/>
        <v>3000</v>
      </c>
    </row>
    <row r="49" spans="1:6" ht="25.5" customHeight="1">
      <c r="A49" s="23" t="s">
        <v>178</v>
      </c>
      <c r="B49" s="45" t="s">
        <v>116</v>
      </c>
      <c r="C49" s="59" t="s">
        <v>179</v>
      </c>
      <c r="D49" s="60">
        <v>187100</v>
      </c>
      <c r="E49" s="61" t="s">
        <v>42</v>
      </c>
      <c r="F49" s="62">
        <f t="shared" si="1"/>
        <v>187100</v>
      </c>
    </row>
    <row r="50" spans="1:6" ht="38.25" customHeight="1">
      <c r="A50" s="23" t="s">
        <v>124</v>
      </c>
      <c r="B50" s="45" t="s">
        <v>116</v>
      </c>
      <c r="C50" s="59" t="s">
        <v>180</v>
      </c>
      <c r="D50" s="60">
        <v>80400</v>
      </c>
      <c r="E50" s="61" t="s">
        <v>42</v>
      </c>
      <c r="F50" s="62">
        <f t="shared" si="1"/>
        <v>80400</v>
      </c>
    </row>
    <row r="51" spans="1:6" ht="26.25" customHeight="1">
      <c r="A51" s="23" t="s">
        <v>386</v>
      </c>
      <c r="B51" s="45" t="s">
        <v>116</v>
      </c>
      <c r="C51" s="59" t="s">
        <v>181</v>
      </c>
      <c r="D51" s="60">
        <v>80400</v>
      </c>
      <c r="E51" s="61" t="s">
        <v>42</v>
      </c>
      <c r="F51" s="62">
        <f t="shared" si="1"/>
        <v>80400</v>
      </c>
    </row>
    <row r="52" spans="1:6" ht="32.25" customHeight="1">
      <c r="A52" s="23" t="s">
        <v>182</v>
      </c>
      <c r="B52" s="45" t="s">
        <v>116</v>
      </c>
      <c r="C52" s="59" t="s">
        <v>183</v>
      </c>
      <c r="D52" s="60">
        <v>80400</v>
      </c>
      <c r="E52" s="61" t="s">
        <v>42</v>
      </c>
      <c r="F52" s="62">
        <f t="shared" si="1"/>
        <v>80400</v>
      </c>
    </row>
    <row r="53" spans="1:6" ht="33.75" customHeight="1">
      <c r="A53" s="23" t="s">
        <v>174</v>
      </c>
      <c r="B53" s="45" t="s">
        <v>116</v>
      </c>
      <c r="C53" s="59" t="s">
        <v>184</v>
      </c>
      <c r="D53" s="60">
        <v>80400</v>
      </c>
      <c r="E53" s="61" t="s">
        <v>42</v>
      </c>
      <c r="F53" s="62">
        <f t="shared" si="1"/>
        <v>80400</v>
      </c>
    </row>
    <row r="54" spans="1:6" ht="23.25" customHeight="1">
      <c r="A54" s="23" t="s">
        <v>185</v>
      </c>
      <c r="B54" s="45" t="s">
        <v>116</v>
      </c>
      <c r="C54" s="59" t="s">
        <v>186</v>
      </c>
      <c r="D54" s="60">
        <v>80400</v>
      </c>
      <c r="E54" s="61" t="s">
        <v>42</v>
      </c>
      <c r="F54" s="62">
        <f t="shared" si="1"/>
        <v>80400</v>
      </c>
    </row>
    <row r="55" spans="1:6" ht="31.5" customHeight="1">
      <c r="A55" s="23" t="s">
        <v>187</v>
      </c>
      <c r="B55" s="45" t="s">
        <v>116</v>
      </c>
      <c r="C55" s="59" t="s">
        <v>188</v>
      </c>
      <c r="D55" s="60">
        <v>74300</v>
      </c>
      <c r="E55" s="61" t="s">
        <v>42</v>
      </c>
      <c r="F55" s="62">
        <f t="shared" si="1"/>
        <v>74300</v>
      </c>
    </row>
    <row r="56" spans="1:6" ht="24.75" customHeight="1">
      <c r="A56" s="23" t="s">
        <v>189</v>
      </c>
      <c r="B56" s="45" t="s">
        <v>116</v>
      </c>
      <c r="C56" s="59" t="s">
        <v>190</v>
      </c>
      <c r="D56" s="60">
        <v>6100</v>
      </c>
      <c r="E56" s="61" t="s">
        <v>42</v>
      </c>
      <c r="F56" s="62">
        <f t="shared" si="1"/>
        <v>6100</v>
      </c>
    </row>
    <row r="57" spans="1:6" ht="31.5" customHeight="1">
      <c r="A57" s="23" t="s">
        <v>191</v>
      </c>
      <c r="B57" s="45" t="s">
        <v>116</v>
      </c>
      <c r="C57" s="59" t="s">
        <v>192</v>
      </c>
      <c r="D57" s="60">
        <v>106700</v>
      </c>
      <c r="E57" s="61" t="s">
        <v>42</v>
      </c>
      <c r="F57" s="62">
        <f t="shared" si="1"/>
        <v>106700</v>
      </c>
    </row>
    <row r="58" spans="1:6" ht="21.75" customHeight="1">
      <c r="A58" s="23" t="s">
        <v>386</v>
      </c>
      <c r="B58" s="45" t="s">
        <v>116</v>
      </c>
      <c r="C58" s="59" t="s">
        <v>193</v>
      </c>
      <c r="D58" s="60">
        <v>106700</v>
      </c>
      <c r="E58" s="61" t="s">
        <v>42</v>
      </c>
      <c r="F58" s="62">
        <f t="shared" si="1"/>
        <v>106700</v>
      </c>
    </row>
    <row r="59" spans="1:6" ht="32.25" customHeight="1">
      <c r="A59" s="23" t="s">
        <v>194</v>
      </c>
      <c r="B59" s="45" t="s">
        <v>116</v>
      </c>
      <c r="C59" s="59" t="s">
        <v>195</v>
      </c>
      <c r="D59" s="60">
        <v>20000</v>
      </c>
      <c r="E59" s="61" t="s">
        <v>42</v>
      </c>
      <c r="F59" s="62">
        <f t="shared" si="1"/>
        <v>20000</v>
      </c>
    </row>
    <row r="60" spans="1:6" ht="19.5" customHeight="1">
      <c r="A60" s="23" t="s">
        <v>174</v>
      </c>
      <c r="B60" s="45" t="s">
        <v>116</v>
      </c>
      <c r="C60" s="59" t="s">
        <v>196</v>
      </c>
      <c r="D60" s="60">
        <v>20000</v>
      </c>
      <c r="E60" s="61" t="s">
        <v>42</v>
      </c>
      <c r="F60" s="62">
        <f t="shared" si="1"/>
        <v>20000</v>
      </c>
    </row>
    <row r="61" spans="1:6" ht="20.25" customHeight="1">
      <c r="A61" s="23" t="s">
        <v>185</v>
      </c>
      <c r="B61" s="45" t="s">
        <v>116</v>
      </c>
      <c r="C61" s="59" t="s">
        <v>197</v>
      </c>
      <c r="D61" s="60">
        <v>20000</v>
      </c>
      <c r="E61" s="61" t="s">
        <v>42</v>
      </c>
      <c r="F61" s="62">
        <f t="shared" si="1"/>
        <v>20000</v>
      </c>
    </row>
    <row r="62" spans="1:6" ht="24" customHeight="1">
      <c r="A62" s="23" t="s">
        <v>198</v>
      </c>
      <c r="B62" s="45" t="s">
        <v>116</v>
      </c>
      <c r="C62" s="59" t="s">
        <v>199</v>
      </c>
      <c r="D62" s="60">
        <v>20000</v>
      </c>
      <c r="E62" s="61" t="s">
        <v>42</v>
      </c>
      <c r="F62" s="62">
        <f t="shared" si="1"/>
        <v>20000</v>
      </c>
    </row>
    <row r="63" spans="1:6" ht="81" customHeight="1">
      <c r="A63" s="23" t="s">
        <v>200</v>
      </c>
      <c r="B63" s="45" t="s">
        <v>116</v>
      </c>
      <c r="C63" s="59" t="s">
        <v>201</v>
      </c>
      <c r="D63" s="60">
        <v>67500</v>
      </c>
      <c r="E63" s="61" t="s">
        <v>42</v>
      </c>
      <c r="F63" s="62">
        <f t="shared" si="1"/>
        <v>67500</v>
      </c>
    </row>
    <row r="64" spans="1:6" ht="32.25" customHeight="1">
      <c r="A64" s="23" t="s">
        <v>141</v>
      </c>
      <c r="B64" s="45" t="s">
        <v>116</v>
      </c>
      <c r="C64" s="59" t="s">
        <v>202</v>
      </c>
      <c r="D64" s="60">
        <v>67500</v>
      </c>
      <c r="E64" s="61" t="s">
        <v>42</v>
      </c>
      <c r="F64" s="62">
        <f t="shared" si="1"/>
        <v>67500</v>
      </c>
    </row>
    <row r="65" spans="1:6" ht="35.25" customHeight="1">
      <c r="A65" s="23" t="s">
        <v>143</v>
      </c>
      <c r="B65" s="45" t="s">
        <v>116</v>
      </c>
      <c r="C65" s="59" t="s">
        <v>203</v>
      </c>
      <c r="D65" s="60">
        <v>67500</v>
      </c>
      <c r="E65" s="61" t="s">
        <v>42</v>
      </c>
      <c r="F65" s="62">
        <f t="shared" si="1"/>
        <v>67500</v>
      </c>
    </row>
    <row r="66" spans="1:6" ht="19.5" customHeight="1">
      <c r="A66" s="23" t="s">
        <v>145</v>
      </c>
      <c r="B66" s="45" t="s">
        <v>116</v>
      </c>
      <c r="C66" s="59" t="s">
        <v>204</v>
      </c>
      <c r="D66" s="60">
        <v>67500</v>
      </c>
      <c r="E66" s="61" t="s">
        <v>42</v>
      </c>
      <c r="F66" s="62">
        <f t="shared" si="1"/>
        <v>67500</v>
      </c>
    </row>
    <row r="67" spans="1:6" ht="41.25" customHeight="1">
      <c r="A67" s="23" t="s">
        <v>205</v>
      </c>
      <c r="B67" s="45" t="s">
        <v>116</v>
      </c>
      <c r="C67" s="59" t="s">
        <v>206</v>
      </c>
      <c r="D67" s="60">
        <v>19200</v>
      </c>
      <c r="E67" s="61" t="s">
        <v>42</v>
      </c>
      <c r="F67" s="62">
        <f t="shared" si="1"/>
        <v>19200</v>
      </c>
    </row>
    <row r="68" spans="1:6" ht="31.5" customHeight="1">
      <c r="A68" s="23" t="s">
        <v>141</v>
      </c>
      <c r="B68" s="45" t="s">
        <v>116</v>
      </c>
      <c r="C68" s="59" t="s">
        <v>207</v>
      </c>
      <c r="D68" s="60">
        <v>19200</v>
      </c>
      <c r="E68" s="61" t="s">
        <v>42</v>
      </c>
      <c r="F68" s="62">
        <f t="shared" si="1"/>
        <v>19200</v>
      </c>
    </row>
    <row r="69" spans="1:6" ht="30.75" customHeight="1">
      <c r="A69" s="23" t="s">
        <v>143</v>
      </c>
      <c r="B69" s="45" t="s">
        <v>116</v>
      </c>
      <c r="C69" s="59" t="s">
        <v>208</v>
      </c>
      <c r="D69" s="60">
        <v>19200</v>
      </c>
      <c r="E69" s="61" t="s">
        <v>42</v>
      </c>
      <c r="F69" s="62">
        <f t="shared" si="1"/>
        <v>19200</v>
      </c>
    </row>
    <row r="70" spans="1:6" ht="26.25" customHeight="1">
      <c r="A70" s="23" t="s">
        <v>145</v>
      </c>
      <c r="B70" s="45" t="s">
        <v>116</v>
      </c>
      <c r="C70" s="59" t="s">
        <v>209</v>
      </c>
      <c r="D70" s="60">
        <v>19200</v>
      </c>
      <c r="E70" s="61" t="s">
        <v>42</v>
      </c>
      <c r="F70" s="62">
        <f t="shared" si="1"/>
        <v>19200</v>
      </c>
    </row>
    <row r="71" spans="1:6" ht="24" customHeight="1">
      <c r="A71" s="23" t="s">
        <v>210</v>
      </c>
      <c r="B71" s="45" t="s">
        <v>116</v>
      </c>
      <c r="C71" s="59" t="s">
        <v>211</v>
      </c>
      <c r="D71" s="71">
        <v>164300</v>
      </c>
      <c r="E71" s="61" t="s">
        <v>42</v>
      </c>
      <c r="F71" s="62">
        <f t="shared" si="1"/>
        <v>164300</v>
      </c>
    </row>
    <row r="72" spans="1:6" ht="24.75" customHeight="1">
      <c r="A72" s="23" t="s">
        <v>212</v>
      </c>
      <c r="B72" s="45" t="s">
        <v>116</v>
      </c>
      <c r="C72" s="59" t="s">
        <v>213</v>
      </c>
      <c r="D72" s="60">
        <v>164300</v>
      </c>
      <c r="E72" s="61" t="s">
        <v>42</v>
      </c>
      <c r="F72" s="62">
        <f t="shared" si="1"/>
        <v>164300</v>
      </c>
    </row>
    <row r="73" spans="1:6" ht="38.25" customHeight="1">
      <c r="A73" s="23" t="s">
        <v>149</v>
      </c>
      <c r="B73" s="45" t="s">
        <v>116</v>
      </c>
      <c r="C73" s="59" t="s">
        <v>214</v>
      </c>
      <c r="D73" s="60">
        <v>164300</v>
      </c>
      <c r="E73" s="61" t="s">
        <v>42</v>
      </c>
      <c r="F73" s="62">
        <f t="shared" si="1"/>
        <v>164300</v>
      </c>
    </row>
    <row r="74" spans="1:6" ht="23.25" customHeight="1">
      <c r="A74" s="23" t="s">
        <v>151</v>
      </c>
      <c r="B74" s="45" t="s">
        <v>116</v>
      </c>
      <c r="C74" s="59" t="s">
        <v>215</v>
      </c>
      <c r="D74" s="60">
        <v>164300</v>
      </c>
      <c r="E74" s="61" t="s">
        <v>42</v>
      </c>
      <c r="F74" s="62">
        <f t="shared" si="1"/>
        <v>164300</v>
      </c>
    </row>
    <row r="75" spans="1:6" ht="47.25" customHeight="1">
      <c r="A75" s="23" t="s">
        <v>216</v>
      </c>
      <c r="B75" s="45" t="s">
        <v>116</v>
      </c>
      <c r="C75" s="59" t="s">
        <v>217</v>
      </c>
      <c r="D75" s="60">
        <v>164300</v>
      </c>
      <c r="E75" s="61" t="s">
        <v>42</v>
      </c>
      <c r="F75" s="62">
        <f t="shared" si="1"/>
        <v>164300</v>
      </c>
    </row>
    <row r="76" spans="1:6" ht="52.5" customHeight="1">
      <c r="A76" s="23" t="s">
        <v>129</v>
      </c>
      <c r="B76" s="45" t="s">
        <v>116</v>
      </c>
      <c r="C76" s="59" t="s">
        <v>218</v>
      </c>
      <c r="D76" s="60">
        <v>164300</v>
      </c>
      <c r="E76" s="61" t="s">
        <v>42</v>
      </c>
      <c r="F76" s="62">
        <f t="shared" si="1"/>
        <v>164300</v>
      </c>
    </row>
    <row r="77" spans="1:6" ht="36" customHeight="1">
      <c r="A77" s="23" t="s">
        <v>131</v>
      </c>
      <c r="B77" s="45" t="s">
        <v>116</v>
      </c>
      <c r="C77" s="59" t="s">
        <v>219</v>
      </c>
      <c r="D77" s="60">
        <v>164300</v>
      </c>
      <c r="E77" s="61" t="s">
        <v>42</v>
      </c>
      <c r="F77" s="62">
        <f t="shared" si="1"/>
        <v>164300</v>
      </c>
    </row>
    <row r="78" spans="1:6" ht="35.25" customHeight="1">
      <c r="A78" s="23" t="s">
        <v>133</v>
      </c>
      <c r="B78" s="45" t="s">
        <v>116</v>
      </c>
      <c r="C78" s="59" t="s">
        <v>220</v>
      </c>
      <c r="D78" s="60">
        <v>126200</v>
      </c>
      <c r="E78" s="61" t="s">
        <v>42</v>
      </c>
      <c r="F78" s="62">
        <f t="shared" si="1"/>
        <v>126200</v>
      </c>
    </row>
    <row r="79" spans="1:6" ht="45" customHeight="1">
      <c r="A79" s="23" t="s">
        <v>137</v>
      </c>
      <c r="B79" s="45" t="s">
        <v>116</v>
      </c>
      <c r="C79" s="59" t="s">
        <v>221</v>
      </c>
      <c r="D79" s="60">
        <v>38100</v>
      </c>
      <c r="E79" s="61" t="s">
        <v>42</v>
      </c>
      <c r="F79" s="62">
        <f t="shared" ref="F79:F110" si="2">IF(OR(D79="-",IF(E79="-",0,E79)&gt;=IF(D79="-",0,D79)),"-",IF(D79="-",0,D79)-IF(E79="-",0,E79))</f>
        <v>38100</v>
      </c>
    </row>
    <row r="80" spans="1:6" ht="42" customHeight="1">
      <c r="A80" s="23" t="s">
        <v>222</v>
      </c>
      <c r="B80" s="45" t="s">
        <v>116</v>
      </c>
      <c r="C80" s="59" t="s">
        <v>223</v>
      </c>
      <c r="D80" s="71">
        <v>135500</v>
      </c>
      <c r="E80" s="61" t="s">
        <v>42</v>
      </c>
      <c r="F80" s="62">
        <f t="shared" si="2"/>
        <v>135500</v>
      </c>
    </row>
    <row r="81" spans="1:6" ht="53.25" customHeight="1">
      <c r="A81" s="69" t="s">
        <v>387</v>
      </c>
      <c r="B81" s="45" t="s">
        <v>116</v>
      </c>
      <c r="C81" s="59" t="s">
        <v>224</v>
      </c>
      <c r="D81" s="60">
        <v>135500</v>
      </c>
      <c r="E81" s="61" t="s">
        <v>42</v>
      </c>
      <c r="F81" s="62">
        <f t="shared" si="2"/>
        <v>135500</v>
      </c>
    </row>
    <row r="82" spans="1:6" ht="60.75" customHeight="1">
      <c r="A82" s="23" t="s">
        <v>225</v>
      </c>
      <c r="B82" s="45" t="s">
        <v>116</v>
      </c>
      <c r="C82" s="59" t="s">
        <v>226</v>
      </c>
      <c r="D82" s="60">
        <v>135500</v>
      </c>
      <c r="E82" s="61" t="s">
        <v>42</v>
      </c>
      <c r="F82" s="62">
        <f t="shared" si="2"/>
        <v>135500</v>
      </c>
    </row>
    <row r="83" spans="1:6" ht="50.25" customHeight="1">
      <c r="A83" s="23" t="s">
        <v>227</v>
      </c>
      <c r="B83" s="45" t="s">
        <v>116</v>
      </c>
      <c r="C83" s="59" t="s">
        <v>228</v>
      </c>
      <c r="D83" s="60">
        <v>135500</v>
      </c>
      <c r="E83" s="61" t="s">
        <v>42</v>
      </c>
      <c r="F83" s="62">
        <f t="shared" si="2"/>
        <v>135500</v>
      </c>
    </row>
    <row r="84" spans="1:6" ht="35.25" customHeight="1">
      <c r="A84" s="23" t="s">
        <v>229</v>
      </c>
      <c r="B84" s="45" t="s">
        <v>116</v>
      </c>
      <c r="C84" s="59" t="s">
        <v>230</v>
      </c>
      <c r="D84" s="60">
        <v>135500</v>
      </c>
      <c r="E84" s="61" t="s">
        <v>42</v>
      </c>
      <c r="F84" s="62">
        <f t="shared" si="2"/>
        <v>135500</v>
      </c>
    </row>
    <row r="85" spans="1:6" ht="36" customHeight="1">
      <c r="A85" s="23" t="s">
        <v>141</v>
      </c>
      <c r="B85" s="45" t="s">
        <v>116</v>
      </c>
      <c r="C85" s="59" t="s">
        <v>231</v>
      </c>
      <c r="D85" s="60">
        <v>135500</v>
      </c>
      <c r="E85" s="61" t="s">
        <v>42</v>
      </c>
      <c r="F85" s="62">
        <f t="shared" si="2"/>
        <v>135500</v>
      </c>
    </row>
    <row r="86" spans="1:6" ht="32.25" customHeight="1">
      <c r="A86" s="23" t="s">
        <v>143</v>
      </c>
      <c r="B86" s="45" t="s">
        <v>116</v>
      </c>
      <c r="C86" s="59" t="s">
        <v>232</v>
      </c>
      <c r="D86" s="60">
        <v>135500</v>
      </c>
      <c r="E86" s="61" t="s">
        <v>42</v>
      </c>
      <c r="F86" s="62">
        <f t="shared" si="2"/>
        <v>135500</v>
      </c>
    </row>
    <row r="87" spans="1:6" ht="24.75" customHeight="1">
      <c r="A87" s="23" t="s">
        <v>145</v>
      </c>
      <c r="B87" s="45" t="s">
        <v>116</v>
      </c>
      <c r="C87" s="59" t="s">
        <v>233</v>
      </c>
      <c r="D87" s="60">
        <v>135500</v>
      </c>
      <c r="E87" s="61" t="s">
        <v>42</v>
      </c>
      <c r="F87" s="62">
        <f t="shared" si="2"/>
        <v>135500</v>
      </c>
    </row>
    <row r="88" spans="1:6" ht="23.25" customHeight="1">
      <c r="A88" s="23" t="s">
        <v>234</v>
      </c>
      <c r="B88" s="45" t="s">
        <v>116</v>
      </c>
      <c r="C88" s="59" t="s">
        <v>235</v>
      </c>
      <c r="D88" s="71">
        <v>331300</v>
      </c>
      <c r="E88" s="61">
        <v>144867</v>
      </c>
      <c r="F88" s="62">
        <f t="shared" si="2"/>
        <v>186433</v>
      </c>
    </row>
    <row r="89" spans="1:6" ht="32.25" customHeight="1">
      <c r="A89" s="23" t="s">
        <v>236</v>
      </c>
      <c r="B89" s="45" t="s">
        <v>116</v>
      </c>
      <c r="C89" s="59" t="s">
        <v>237</v>
      </c>
      <c r="D89" s="60">
        <v>295300</v>
      </c>
      <c r="E89" s="61">
        <v>144867</v>
      </c>
      <c r="F89" s="62">
        <f t="shared" si="2"/>
        <v>150433</v>
      </c>
    </row>
    <row r="90" spans="1:6" ht="34.5" customHeight="1">
      <c r="A90" s="23" t="s">
        <v>238</v>
      </c>
      <c r="B90" s="45" t="s">
        <v>116</v>
      </c>
      <c r="C90" s="59" t="s">
        <v>239</v>
      </c>
      <c r="D90" s="60">
        <v>295300</v>
      </c>
      <c r="E90" s="61">
        <v>144867</v>
      </c>
      <c r="F90" s="62">
        <f t="shared" si="2"/>
        <v>150433</v>
      </c>
    </row>
    <row r="91" spans="1:6" ht="27" customHeight="1">
      <c r="A91" s="23" t="s">
        <v>386</v>
      </c>
      <c r="B91" s="45" t="s">
        <v>116</v>
      </c>
      <c r="C91" s="59" t="s">
        <v>240</v>
      </c>
      <c r="D91" s="60">
        <v>295300</v>
      </c>
      <c r="E91" s="61">
        <v>144867</v>
      </c>
      <c r="F91" s="62">
        <f t="shared" si="2"/>
        <v>150433</v>
      </c>
    </row>
    <row r="92" spans="1:6" ht="39.75" customHeight="1">
      <c r="A92" s="23" t="s">
        <v>241</v>
      </c>
      <c r="B92" s="45" t="s">
        <v>116</v>
      </c>
      <c r="C92" s="59" t="s">
        <v>242</v>
      </c>
      <c r="D92" s="60">
        <v>295300</v>
      </c>
      <c r="E92" s="61">
        <v>144867</v>
      </c>
      <c r="F92" s="62">
        <f t="shared" si="2"/>
        <v>150433</v>
      </c>
    </row>
    <row r="93" spans="1:6" ht="37.5" customHeight="1">
      <c r="A93" s="23" t="s">
        <v>141</v>
      </c>
      <c r="B93" s="45" t="s">
        <v>116</v>
      </c>
      <c r="C93" s="59" t="s">
        <v>243</v>
      </c>
      <c r="D93" s="60">
        <v>295300</v>
      </c>
      <c r="E93" s="61">
        <v>144867</v>
      </c>
      <c r="F93" s="62">
        <f t="shared" si="2"/>
        <v>150433</v>
      </c>
    </row>
    <row r="94" spans="1:6" ht="35.25" customHeight="1">
      <c r="A94" s="23" t="s">
        <v>143</v>
      </c>
      <c r="B94" s="45" t="s">
        <v>116</v>
      </c>
      <c r="C94" s="59" t="s">
        <v>244</v>
      </c>
      <c r="D94" s="60">
        <v>295300</v>
      </c>
      <c r="E94" s="61">
        <v>144867</v>
      </c>
      <c r="F94" s="62">
        <f t="shared" si="2"/>
        <v>150433</v>
      </c>
    </row>
    <row r="95" spans="1:6" ht="24" customHeight="1">
      <c r="A95" s="23" t="s">
        <v>145</v>
      </c>
      <c r="B95" s="45" t="s">
        <v>116</v>
      </c>
      <c r="C95" s="59" t="s">
        <v>245</v>
      </c>
      <c r="D95" s="60">
        <v>295300</v>
      </c>
      <c r="E95" s="61">
        <v>144867</v>
      </c>
      <c r="F95" s="62">
        <f t="shared" si="2"/>
        <v>150433</v>
      </c>
    </row>
    <row r="96" spans="1:6" ht="27.75" customHeight="1">
      <c r="A96" s="23" t="s">
        <v>246</v>
      </c>
      <c r="B96" s="45" t="s">
        <v>116</v>
      </c>
      <c r="C96" s="59" t="s">
        <v>247</v>
      </c>
      <c r="D96" s="60">
        <v>36000</v>
      </c>
      <c r="E96" s="61" t="s">
        <v>42</v>
      </c>
      <c r="F96" s="62">
        <f t="shared" si="2"/>
        <v>36000</v>
      </c>
    </row>
    <row r="97" spans="1:6" ht="47.25" customHeight="1">
      <c r="A97" s="23" t="s">
        <v>149</v>
      </c>
      <c r="B97" s="45" t="s">
        <v>116</v>
      </c>
      <c r="C97" s="59" t="s">
        <v>248</v>
      </c>
      <c r="D97" s="60">
        <v>36000</v>
      </c>
      <c r="E97" s="61" t="s">
        <v>42</v>
      </c>
      <c r="F97" s="62">
        <f t="shared" si="2"/>
        <v>36000</v>
      </c>
    </row>
    <row r="98" spans="1:6" ht="30" customHeight="1">
      <c r="A98" s="23" t="s">
        <v>151</v>
      </c>
      <c r="B98" s="45" t="s">
        <v>116</v>
      </c>
      <c r="C98" s="59" t="s">
        <v>249</v>
      </c>
      <c r="D98" s="60">
        <v>36000</v>
      </c>
      <c r="E98" s="61" t="s">
        <v>42</v>
      </c>
      <c r="F98" s="62">
        <f t="shared" si="2"/>
        <v>36000</v>
      </c>
    </row>
    <row r="99" spans="1:6" ht="52.5" customHeight="1">
      <c r="A99" s="23" t="s">
        <v>250</v>
      </c>
      <c r="B99" s="45" t="s">
        <v>116</v>
      </c>
      <c r="C99" s="59" t="s">
        <v>251</v>
      </c>
      <c r="D99" s="60">
        <v>36000</v>
      </c>
      <c r="E99" s="61" t="s">
        <v>42</v>
      </c>
      <c r="F99" s="62">
        <f t="shared" si="2"/>
        <v>36000</v>
      </c>
    </row>
    <row r="100" spans="1:6" ht="44.25" customHeight="1">
      <c r="A100" s="23" t="s">
        <v>141</v>
      </c>
      <c r="B100" s="45" t="s">
        <v>116</v>
      </c>
      <c r="C100" s="59" t="s">
        <v>252</v>
      </c>
      <c r="D100" s="60">
        <v>36000</v>
      </c>
      <c r="E100" s="61" t="s">
        <v>42</v>
      </c>
      <c r="F100" s="62">
        <f t="shared" si="2"/>
        <v>36000</v>
      </c>
    </row>
    <row r="101" spans="1:6" ht="37.5" customHeight="1">
      <c r="A101" s="23" t="s">
        <v>143</v>
      </c>
      <c r="B101" s="45" t="s">
        <v>116</v>
      </c>
      <c r="C101" s="59" t="s">
        <v>253</v>
      </c>
      <c r="D101" s="60">
        <v>36000</v>
      </c>
      <c r="E101" s="61" t="s">
        <v>42</v>
      </c>
      <c r="F101" s="62">
        <f t="shared" si="2"/>
        <v>36000</v>
      </c>
    </row>
    <row r="102" spans="1:6" ht="24.75" customHeight="1">
      <c r="A102" s="23" t="s">
        <v>145</v>
      </c>
      <c r="B102" s="45" t="s">
        <v>116</v>
      </c>
      <c r="C102" s="59" t="s">
        <v>254</v>
      </c>
      <c r="D102" s="60">
        <v>36000</v>
      </c>
      <c r="E102" s="61" t="s">
        <v>42</v>
      </c>
      <c r="F102" s="62">
        <f t="shared" si="2"/>
        <v>36000</v>
      </c>
    </row>
    <row r="103" spans="1:6" ht="22.5" customHeight="1">
      <c r="A103" s="23" t="s">
        <v>255</v>
      </c>
      <c r="B103" s="45" t="s">
        <v>116</v>
      </c>
      <c r="C103" s="59" t="s">
        <v>256</v>
      </c>
      <c r="D103" s="71">
        <v>2172400</v>
      </c>
      <c r="E103" s="61">
        <v>46728.19</v>
      </c>
      <c r="F103" s="62">
        <f t="shared" si="2"/>
        <v>2125671.81</v>
      </c>
    </row>
    <row r="104" spans="1:6" ht="15">
      <c r="A104" s="23" t="s">
        <v>257</v>
      </c>
      <c r="B104" s="45" t="s">
        <v>116</v>
      </c>
      <c r="C104" s="59" t="s">
        <v>258</v>
      </c>
      <c r="D104" s="60">
        <v>514700</v>
      </c>
      <c r="E104" s="61" t="s">
        <v>42</v>
      </c>
      <c r="F104" s="62">
        <f t="shared" si="2"/>
        <v>514700</v>
      </c>
    </row>
    <row r="105" spans="1:6" ht="45" customHeight="1">
      <c r="A105" s="23" t="s">
        <v>259</v>
      </c>
      <c r="B105" s="45" t="s">
        <v>116</v>
      </c>
      <c r="C105" s="59" t="s">
        <v>260</v>
      </c>
      <c r="D105" s="60">
        <v>514700</v>
      </c>
      <c r="E105" s="61" t="s">
        <v>42</v>
      </c>
      <c r="F105" s="62">
        <f t="shared" si="2"/>
        <v>514700</v>
      </c>
    </row>
    <row r="106" spans="1:6" ht="30.75" customHeight="1">
      <c r="A106" s="23" t="s">
        <v>386</v>
      </c>
      <c r="B106" s="45" t="s">
        <v>116</v>
      </c>
      <c r="C106" s="59" t="s">
        <v>261</v>
      </c>
      <c r="D106" s="60">
        <v>514700</v>
      </c>
      <c r="E106" s="61" t="s">
        <v>42</v>
      </c>
      <c r="F106" s="62">
        <f t="shared" si="2"/>
        <v>514700</v>
      </c>
    </row>
    <row r="107" spans="1:6" ht="42" customHeight="1">
      <c r="A107" s="23" t="s">
        <v>262</v>
      </c>
      <c r="B107" s="45" t="s">
        <v>116</v>
      </c>
      <c r="C107" s="59" t="s">
        <v>263</v>
      </c>
      <c r="D107" s="60">
        <v>514700</v>
      </c>
      <c r="E107" s="61" t="s">
        <v>42</v>
      </c>
      <c r="F107" s="62">
        <f t="shared" si="2"/>
        <v>514700</v>
      </c>
    </row>
    <row r="108" spans="1:6" ht="41.25" customHeight="1">
      <c r="A108" s="23" t="s">
        <v>141</v>
      </c>
      <c r="B108" s="45" t="s">
        <v>116</v>
      </c>
      <c r="C108" s="59" t="s">
        <v>264</v>
      </c>
      <c r="D108" s="60">
        <v>514700</v>
      </c>
      <c r="E108" s="61" t="s">
        <v>42</v>
      </c>
      <c r="F108" s="62">
        <f t="shared" si="2"/>
        <v>514700</v>
      </c>
    </row>
    <row r="109" spans="1:6" ht="39" customHeight="1">
      <c r="A109" s="23" t="s">
        <v>143</v>
      </c>
      <c r="B109" s="45" t="s">
        <v>116</v>
      </c>
      <c r="C109" s="59" t="s">
        <v>265</v>
      </c>
      <c r="D109" s="60">
        <v>514700</v>
      </c>
      <c r="E109" s="61" t="s">
        <v>42</v>
      </c>
      <c r="F109" s="62">
        <f t="shared" si="2"/>
        <v>514700</v>
      </c>
    </row>
    <row r="110" spans="1:6" ht="15">
      <c r="A110" s="23" t="s">
        <v>145</v>
      </c>
      <c r="B110" s="45" t="s">
        <v>116</v>
      </c>
      <c r="C110" s="59" t="s">
        <v>266</v>
      </c>
      <c r="D110" s="60">
        <v>514700</v>
      </c>
      <c r="E110" s="61" t="s">
        <v>42</v>
      </c>
      <c r="F110" s="62">
        <f t="shared" si="2"/>
        <v>514700</v>
      </c>
    </row>
    <row r="111" spans="1:6" ht="15">
      <c r="A111" s="23" t="s">
        <v>267</v>
      </c>
      <c r="B111" s="45" t="s">
        <v>116</v>
      </c>
      <c r="C111" s="59" t="s">
        <v>268</v>
      </c>
      <c r="D111" s="60">
        <v>1657700</v>
      </c>
      <c r="E111" s="61">
        <v>46728.19</v>
      </c>
      <c r="F111" s="62">
        <f t="shared" ref="F111:F142" si="3">IF(OR(D111="-",IF(E111="-",0,E111)&gt;=IF(D111="-",0,D111)),"-",IF(D111="-",0,D111)-IF(E111="-",0,E111))</f>
        <v>1610971.81</v>
      </c>
    </row>
    <row r="112" spans="1:6" ht="51.75" customHeight="1">
      <c r="A112" s="23" t="s">
        <v>259</v>
      </c>
      <c r="B112" s="45" t="s">
        <v>116</v>
      </c>
      <c r="C112" s="59" t="s">
        <v>269</v>
      </c>
      <c r="D112" s="60">
        <v>1657700</v>
      </c>
      <c r="E112" s="61">
        <v>46728.19</v>
      </c>
      <c r="F112" s="62">
        <f t="shared" si="3"/>
        <v>1610971.81</v>
      </c>
    </row>
    <row r="113" spans="1:6" ht="29.25" customHeight="1">
      <c r="A113" s="23" t="s">
        <v>386</v>
      </c>
      <c r="B113" s="45" t="s">
        <v>116</v>
      </c>
      <c r="C113" s="59" t="s">
        <v>270</v>
      </c>
      <c r="D113" s="60">
        <v>1657700</v>
      </c>
      <c r="E113" s="61">
        <v>46728.19</v>
      </c>
      <c r="F113" s="62">
        <f t="shared" si="3"/>
        <v>1610971.81</v>
      </c>
    </row>
    <row r="114" spans="1:6" ht="59.25" customHeight="1">
      <c r="A114" s="23" t="s">
        <v>271</v>
      </c>
      <c r="B114" s="45" t="s">
        <v>116</v>
      </c>
      <c r="C114" s="59" t="s">
        <v>272</v>
      </c>
      <c r="D114" s="60">
        <v>56000</v>
      </c>
      <c r="E114" s="61" t="s">
        <v>42</v>
      </c>
      <c r="F114" s="62">
        <f t="shared" si="3"/>
        <v>56000</v>
      </c>
    </row>
    <row r="115" spans="1:6" ht="33" customHeight="1">
      <c r="A115" s="23" t="s">
        <v>141</v>
      </c>
      <c r="B115" s="45" t="s">
        <v>116</v>
      </c>
      <c r="C115" s="59" t="s">
        <v>273</v>
      </c>
      <c r="D115" s="60">
        <v>56000</v>
      </c>
      <c r="E115" s="61" t="s">
        <v>42</v>
      </c>
      <c r="F115" s="62">
        <f t="shared" si="3"/>
        <v>56000</v>
      </c>
    </row>
    <row r="116" spans="1:6" ht="36" customHeight="1">
      <c r="A116" s="23" t="s">
        <v>143</v>
      </c>
      <c r="B116" s="45" t="s">
        <v>116</v>
      </c>
      <c r="C116" s="59" t="s">
        <v>274</v>
      </c>
      <c r="D116" s="60">
        <v>56000</v>
      </c>
      <c r="E116" s="61" t="s">
        <v>42</v>
      </c>
      <c r="F116" s="62">
        <f t="shared" si="3"/>
        <v>56000</v>
      </c>
    </row>
    <row r="117" spans="1:6" ht="26.25" customHeight="1">
      <c r="A117" s="23" t="s">
        <v>145</v>
      </c>
      <c r="B117" s="45" t="s">
        <v>116</v>
      </c>
      <c r="C117" s="59" t="s">
        <v>275</v>
      </c>
      <c r="D117" s="60">
        <v>56000</v>
      </c>
      <c r="E117" s="61" t="s">
        <v>42</v>
      </c>
      <c r="F117" s="62">
        <f t="shared" si="3"/>
        <v>56000</v>
      </c>
    </row>
    <row r="118" spans="1:6" ht="44.25" customHeight="1">
      <c r="A118" s="23" t="s">
        <v>276</v>
      </c>
      <c r="B118" s="45" t="s">
        <v>116</v>
      </c>
      <c r="C118" s="59" t="s">
        <v>277</v>
      </c>
      <c r="D118" s="60">
        <v>408000</v>
      </c>
      <c r="E118" s="61" t="s">
        <v>42</v>
      </c>
      <c r="F118" s="62">
        <f t="shared" si="3"/>
        <v>408000</v>
      </c>
    </row>
    <row r="119" spans="1:6" ht="35.25" customHeight="1">
      <c r="A119" s="23" t="s">
        <v>141</v>
      </c>
      <c r="B119" s="45" t="s">
        <v>116</v>
      </c>
      <c r="C119" s="59" t="s">
        <v>278</v>
      </c>
      <c r="D119" s="60">
        <v>408000</v>
      </c>
      <c r="E119" s="61" t="s">
        <v>42</v>
      </c>
      <c r="F119" s="62">
        <f t="shared" si="3"/>
        <v>408000</v>
      </c>
    </row>
    <row r="120" spans="1:6" ht="39" customHeight="1">
      <c r="A120" s="23" t="s">
        <v>143</v>
      </c>
      <c r="B120" s="45" t="s">
        <v>116</v>
      </c>
      <c r="C120" s="59" t="s">
        <v>279</v>
      </c>
      <c r="D120" s="60">
        <v>408000</v>
      </c>
      <c r="E120" s="61" t="s">
        <v>42</v>
      </c>
      <c r="F120" s="62">
        <f t="shared" si="3"/>
        <v>408000</v>
      </c>
    </row>
    <row r="121" spans="1:6" ht="32.25" customHeight="1">
      <c r="A121" s="23" t="s">
        <v>145</v>
      </c>
      <c r="B121" s="45" t="s">
        <v>116</v>
      </c>
      <c r="C121" s="59" t="s">
        <v>280</v>
      </c>
      <c r="D121" s="60">
        <v>408000</v>
      </c>
      <c r="E121" s="61" t="s">
        <v>42</v>
      </c>
      <c r="F121" s="62">
        <f t="shared" si="3"/>
        <v>408000</v>
      </c>
    </row>
    <row r="122" spans="1:6" ht="63.75" customHeight="1">
      <c r="A122" s="23" t="s">
        <v>281</v>
      </c>
      <c r="B122" s="45" t="s">
        <v>116</v>
      </c>
      <c r="C122" s="59" t="s">
        <v>282</v>
      </c>
      <c r="D122" s="60">
        <v>998700</v>
      </c>
      <c r="E122" s="61">
        <v>46728.19</v>
      </c>
      <c r="F122" s="62">
        <f t="shared" si="3"/>
        <v>951971.81</v>
      </c>
    </row>
    <row r="123" spans="1:6" ht="38.25" customHeight="1">
      <c r="A123" s="23" t="s">
        <v>141</v>
      </c>
      <c r="B123" s="45" t="s">
        <v>116</v>
      </c>
      <c r="C123" s="59" t="s">
        <v>283</v>
      </c>
      <c r="D123" s="60">
        <v>998700</v>
      </c>
      <c r="E123" s="61">
        <v>46728.19</v>
      </c>
      <c r="F123" s="62">
        <f t="shared" si="3"/>
        <v>951971.81</v>
      </c>
    </row>
    <row r="124" spans="1:6" ht="27" customHeight="1">
      <c r="A124" s="23" t="s">
        <v>143</v>
      </c>
      <c r="B124" s="45" t="s">
        <v>116</v>
      </c>
      <c r="C124" s="59" t="s">
        <v>284</v>
      </c>
      <c r="D124" s="60">
        <v>998700</v>
      </c>
      <c r="E124" s="61">
        <v>46728.19</v>
      </c>
      <c r="F124" s="62">
        <f t="shared" si="3"/>
        <v>951971.81</v>
      </c>
    </row>
    <row r="125" spans="1:6" ht="21.75" customHeight="1">
      <c r="A125" s="23" t="s">
        <v>145</v>
      </c>
      <c r="B125" s="45" t="s">
        <v>116</v>
      </c>
      <c r="C125" s="59" t="s">
        <v>285</v>
      </c>
      <c r="D125" s="60">
        <v>148700</v>
      </c>
      <c r="E125" s="61" t="s">
        <v>42</v>
      </c>
      <c r="F125" s="62">
        <f t="shared" si="3"/>
        <v>148700</v>
      </c>
    </row>
    <row r="126" spans="1:6" ht="21.75" customHeight="1">
      <c r="A126" s="23" t="s">
        <v>147</v>
      </c>
      <c r="B126" s="45" t="s">
        <v>116</v>
      </c>
      <c r="C126" s="59" t="s">
        <v>286</v>
      </c>
      <c r="D126" s="60">
        <v>850000</v>
      </c>
      <c r="E126" s="61">
        <v>46728.19</v>
      </c>
      <c r="F126" s="62">
        <f t="shared" si="3"/>
        <v>803271.81</v>
      </c>
    </row>
    <row r="127" spans="1:6" ht="54" customHeight="1">
      <c r="A127" s="23" t="s">
        <v>287</v>
      </c>
      <c r="B127" s="45" t="s">
        <v>116</v>
      </c>
      <c r="C127" s="59" t="s">
        <v>288</v>
      </c>
      <c r="D127" s="60">
        <v>195000</v>
      </c>
      <c r="E127" s="61" t="s">
        <v>42</v>
      </c>
      <c r="F127" s="62">
        <f t="shared" si="3"/>
        <v>195000</v>
      </c>
    </row>
    <row r="128" spans="1:6" ht="28.5" customHeight="1">
      <c r="A128" s="23" t="s">
        <v>289</v>
      </c>
      <c r="B128" s="45" t="s">
        <v>116</v>
      </c>
      <c r="C128" s="59" t="s">
        <v>290</v>
      </c>
      <c r="D128" s="60">
        <v>195000</v>
      </c>
      <c r="E128" s="61" t="s">
        <v>42</v>
      </c>
      <c r="F128" s="62">
        <f t="shared" si="3"/>
        <v>195000</v>
      </c>
    </row>
    <row r="129" spans="1:6" ht="23.25" customHeight="1">
      <c r="A129" s="23" t="s">
        <v>291</v>
      </c>
      <c r="B129" s="45" t="s">
        <v>116</v>
      </c>
      <c r="C129" s="59" t="s">
        <v>292</v>
      </c>
      <c r="D129" s="60">
        <v>195000</v>
      </c>
      <c r="E129" s="61" t="s">
        <v>42</v>
      </c>
      <c r="F129" s="62">
        <f t="shared" si="3"/>
        <v>195000</v>
      </c>
    </row>
    <row r="130" spans="1:6" ht="41.25" customHeight="1">
      <c r="A130" s="23" t="s">
        <v>293</v>
      </c>
      <c r="B130" s="45" t="s">
        <v>116</v>
      </c>
      <c r="C130" s="59" t="s">
        <v>294</v>
      </c>
      <c r="D130" s="60">
        <v>195000</v>
      </c>
      <c r="E130" s="61" t="s">
        <v>42</v>
      </c>
      <c r="F130" s="62">
        <f t="shared" si="3"/>
        <v>195000</v>
      </c>
    </row>
    <row r="131" spans="1:6" ht="21.75" customHeight="1">
      <c r="A131" s="23" t="s">
        <v>295</v>
      </c>
      <c r="B131" s="45" t="s">
        <v>116</v>
      </c>
      <c r="C131" s="59" t="s">
        <v>296</v>
      </c>
      <c r="D131" s="71">
        <v>32000</v>
      </c>
      <c r="E131" s="61" t="s">
        <v>42</v>
      </c>
      <c r="F131" s="62">
        <f t="shared" si="3"/>
        <v>32000</v>
      </c>
    </row>
    <row r="132" spans="1:6" ht="28.5" customHeight="1">
      <c r="A132" s="23" t="s">
        <v>297</v>
      </c>
      <c r="B132" s="45" t="s">
        <v>116</v>
      </c>
      <c r="C132" s="59" t="s">
        <v>298</v>
      </c>
      <c r="D132" s="60">
        <v>32000</v>
      </c>
      <c r="E132" s="61" t="s">
        <v>42</v>
      </c>
      <c r="F132" s="62">
        <f t="shared" si="3"/>
        <v>32000</v>
      </c>
    </row>
    <row r="133" spans="1:6" ht="32.25" customHeight="1">
      <c r="A133" s="23" t="s">
        <v>191</v>
      </c>
      <c r="B133" s="45" t="s">
        <v>116</v>
      </c>
      <c r="C133" s="59" t="s">
        <v>299</v>
      </c>
      <c r="D133" s="60">
        <v>32000</v>
      </c>
      <c r="E133" s="61" t="s">
        <v>42</v>
      </c>
      <c r="F133" s="62">
        <f t="shared" si="3"/>
        <v>32000</v>
      </c>
    </row>
    <row r="134" spans="1:6" ht="30" customHeight="1">
      <c r="A134" s="23" t="s">
        <v>386</v>
      </c>
      <c r="B134" s="45" t="s">
        <v>116</v>
      </c>
      <c r="C134" s="59" t="s">
        <v>300</v>
      </c>
      <c r="D134" s="60">
        <v>32000</v>
      </c>
      <c r="E134" s="61" t="s">
        <v>42</v>
      </c>
      <c r="F134" s="62">
        <f t="shared" si="3"/>
        <v>32000</v>
      </c>
    </row>
    <row r="135" spans="1:6" ht="50.25" customHeight="1">
      <c r="A135" s="23" t="s">
        <v>301</v>
      </c>
      <c r="B135" s="45" t="s">
        <v>116</v>
      </c>
      <c r="C135" s="59" t="s">
        <v>302</v>
      </c>
      <c r="D135" s="60">
        <v>32000</v>
      </c>
      <c r="E135" s="61" t="s">
        <v>42</v>
      </c>
      <c r="F135" s="62">
        <f t="shared" si="3"/>
        <v>32000</v>
      </c>
    </row>
    <row r="136" spans="1:6" ht="30.75" customHeight="1">
      <c r="A136" s="23" t="s">
        <v>141</v>
      </c>
      <c r="B136" s="45" t="s">
        <v>116</v>
      </c>
      <c r="C136" s="59" t="s">
        <v>303</v>
      </c>
      <c r="D136" s="60">
        <v>32000</v>
      </c>
      <c r="E136" s="61" t="s">
        <v>42</v>
      </c>
      <c r="F136" s="62">
        <f t="shared" si="3"/>
        <v>32000</v>
      </c>
    </row>
    <row r="137" spans="1:6" ht="35.25" customHeight="1">
      <c r="A137" s="23" t="s">
        <v>143</v>
      </c>
      <c r="B137" s="45" t="s">
        <v>116</v>
      </c>
      <c r="C137" s="59" t="s">
        <v>304</v>
      </c>
      <c r="D137" s="60">
        <v>32000</v>
      </c>
      <c r="E137" s="61" t="s">
        <v>42</v>
      </c>
      <c r="F137" s="62">
        <f t="shared" si="3"/>
        <v>32000</v>
      </c>
    </row>
    <row r="138" spans="1:6" ht="24" customHeight="1">
      <c r="A138" s="23" t="s">
        <v>145</v>
      </c>
      <c r="B138" s="45" t="s">
        <v>116</v>
      </c>
      <c r="C138" s="59" t="s">
        <v>305</v>
      </c>
      <c r="D138" s="60">
        <v>32000</v>
      </c>
      <c r="E138" s="61" t="s">
        <v>42</v>
      </c>
      <c r="F138" s="62">
        <f t="shared" si="3"/>
        <v>32000</v>
      </c>
    </row>
    <row r="139" spans="1:6" ht="27.75" customHeight="1">
      <c r="A139" s="23" t="s">
        <v>306</v>
      </c>
      <c r="B139" s="45" t="s">
        <v>116</v>
      </c>
      <c r="C139" s="59" t="s">
        <v>307</v>
      </c>
      <c r="D139" s="71">
        <v>2890600</v>
      </c>
      <c r="E139" s="61">
        <v>25845.55</v>
      </c>
      <c r="F139" s="62">
        <f t="shared" si="3"/>
        <v>2864754.45</v>
      </c>
    </row>
    <row r="140" spans="1:6" ht="25.5" customHeight="1">
      <c r="A140" s="23" t="s">
        <v>308</v>
      </c>
      <c r="B140" s="45" t="s">
        <v>116</v>
      </c>
      <c r="C140" s="59" t="s">
        <v>309</v>
      </c>
      <c r="D140" s="60">
        <v>2890600</v>
      </c>
      <c r="E140" s="61">
        <v>25845.55</v>
      </c>
      <c r="F140" s="62">
        <f t="shared" si="3"/>
        <v>2864754.45</v>
      </c>
    </row>
    <row r="141" spans="1:6" ht="30" customHeight="1">
      <c r="A141" s="23" t="s">
        <v>310</v>
      </c>
      <c r="B141" s="45" t="s">
        <v>116</v>
      </c>
      <c r="C141" s="59" t="s">
        <v>311</v>
      </c>
      <c r="D141" s="60">
        <v>2890600</v>
      </c>
      <c r="E141" s="61">
        <v>25845.55</v>
      </c>
      <c r="F141" s="62">
        <f t="shared" si="3"/>
        <v>2864754.45</v>
      </c>
    </row>
    <row r="142" spans="1:6" ht="18.75" customHeight="1">
      <c r="A142" s="23" t="s">
        <v>386</v>
      </c>
      <c r="B142" s="45" t="s">
        <v>116</v>
      </c>
      <c r="C142" s="59" t="s">
        <v>312</v>
      </c>
      <c r="D142" s="60">
        <v>2890600</v>
      </c>
      <c r="E142" s="61">
        <v>25845.55</v>
      </c>
      <c r="F142" s="62">
        <f t="shared" si="3"/>
        <v>2864754.45</v>
      </c>
    </row>
    <row r="143" spans="1:6" ht="36" customHeight="1">
      <c r="A143" s="23" t="s">
        <v>313</v>
      </c>
      <c r="B143" s="45" t="s">
        <v>116</v>
      </c>
      <c r="C143" s="59" t="s">
        <v>314</v>
      </c>
      <c r="D143" s="60">
        <v>2890600</v>
      </c>
      <c r="E143" s="61">
        <v>25845.55</v>
      </c>
      <c r="F143" s="62">
        <f t="shared" ref="F143:F162" si="4">IF(OR(D143="-",IF(E143="-",0,E143)&gt;=IF(D143="-",0,D143)),"-",IF(D143="-",0,D143)-IF(E143="-",0,E143))</f>
        <v>2864754.45</v>
      </c>
    </row>
    <row r="144" spans="1:6" ht="39" customHeight="1">
      <c r="A144" s="23" t="s">
        <v>315</v>
      </c>
      <c r="B144" s="45" t="s">
        <v>116</v>
      </c>
      <c r="C144" s="59" t="s">
        <v>316</v>
      </c>
      <c r="D144" s="60">
        <v>2890600</v>
      </c>
      <c r="E144" s="61">
        <v>25845.55</v>
      </c>
      <c r="F144" s="62">
        <f t="shared" si="4"/>
        <v>2864754.45</v>
      </c>
    </row>
    <row r="145" spans="1:6" ht="30.75" customHeight="1">
      <c r="A145" s="23" t="s">
        <v>317</v>
      </c>
      <c r="B145" s="45" t="s">
        <v>116</v>
      </c>
      <c r="C145" s="59" t="s">
        <v>318</v>
      </c>
      <c r="D145" s="60">
        <v>2890600</v>
      </c>
      <c r="E145" s="61">
        <v>25845.55</v>
      </c>
      <c r="F145" s="62">
        <f t="shared" si="4"/>
        <v>2864754.45</v>
      </c>
    </row>
    <row r="146" spans="1:6" ht="56.25" customHeight="1">
      <c r="A146" s="23" t="s">
        <v>319</v>
      </c>
      <c r="B146" s="45" t="s">
        <v>116</v>
      </c>
      <c r="C146" s="59" t="s">
        <v>320</v>
      </c>
      <c r="D146" s="60">
        <v>2890600</v>
      </c>
      <c r="E146" s="61">
        <v>25845.55</v>
      </c>
      <c r="F146" s="62">
        <f t="shared" si="4"/>
        <v>2864754.45</v>
      </c>
    </row>
    <row r="147" spans="1:6" ht="26.25" customHeight="1">
      <c r="A147" s="23" t="s">
        <v>321</v>
      </c>
      <c r="B147" s="45" t="s">
        <v>116</v>
      </c>
      <c r="C147" s="59" t="s">
        <v>322</v>
      </c>
      <c r="D147" s="71">
        <v>216000</v>
      </c>
      <c r="E147" s="61">
        <v>18000</v>
      </c>
      <c r="F147" s="62">
        <f t="shared" si="4"/>
        <v>198000</v>
      </c>
    </row>
    <row r="148" spans="1:6" ht="27" customHeight="1">
      <c r="A148" s="23" t="s">
        <v>323</v>
      </c>
      <c r="B148" s="45" t="s">
        <v>116</v>
      </c>
      <c r="C148" s="59" t="s">
        <v>324</v>
      </c>
      <c r="D148" s="60">
        <v>216000</v>
      </c>
      <c r="E148" s="61">
        <v>18000</v>
      </c>
      <c r="F148" s="62">
        <f t="shared" si="4"/>
        <v>198000</v>
      </c>
    </row>
    <row r="149" spans="1:6" ht="27.75" customHeight="1">
      <c r="A149" s="23" t="s">
        <v>191</v>
      </c>
      <c r="B149" s="45" t="s">
        <v>116</v>
      </c>
      <c r="C149" s="59" t="s">
        <v>325</v>
      </c>
      <c r="D149" s="60">
        <v>216000</v>
      </c>
      <c r="E149" s="61">
        <v>18000</v>
      </c>
      <c r="F149" s="62">
        <f t="shared" si="4"/>
        <v>198000</v>
      </c>
    </row>
    <row r="150" spans="1:6" ht="27.75" customHeight="1">
      <c r="A150" s="23" t="s">
        <v>386</v>
      </c>
      <c r="B150" s="45" t="s">
        <v>116</v>
      </c>
      <c r="C150" s="59" t="s">
        <v>326</v>
      </c>
      <c r="D150" s="60">
        <v>216000</v>
      </c>
      <c r="E150" s="61">
        <v>18000</v>
      </c>
      <c r="F150" s="62">
        <f t="shared" si="4"/>
        <v>198000</v>
      </c>
    </row>
    <row r="151" spans="1:6" ht="54" customHeight="1">
      <c r="A151" s="23" t="s">
        <v>327</v>
      </c>
      <c r="B151" s="45" t="s">
        <v>116</v>
      </c>
      <c r="C151" s="59" t="s">
        <v>328</v>
      </c>
      <c r="D151" s="60">
        <v>216000</v>
      </c>
      <c r="E151" s="61">
        <v>18000</v>
      </c>
      <c r="F151" s="62">
        <f t="shared" si="4"/>
        <v>198000</v>
      </c>
    </row>
    <row r="152" spans="1:6" ht="34.5" customHeight="1">
      <c r="A152" s="23" t="s">
        <v>329</v>
      </c>
      <c r="B152" s="45" t="s">
        <v>116</v>
      </c>
      <c r="C152" s="59" t="s">
        <v>330</v>
      </c>
      <c r="D152" s="60">
        <v>216000</v>
      </c>
      <c r="E152" s="61">
        <v>18000</v>
      </c>
      <c r="F152" s="62">
        <f t="shared" si="4"/>
        <v>198000</v>
      </c>
    </row>
    <row r="153" spans="1:6" ht="25.5" customHeight="1">
      <c r="A153" s="23" t="s">
        <v>331</v>
      </c>
      <c r="B153" s="45" t="s">
        <v>116</v>
      </c>
      <c r="C153" s="59" t="s">
        <v>332</v>
      </c>
      <c r="D153" s="60">
        <v>216000</v>
      </c>
      <c r="E153" s="61">
        <v>18000</v>
      </c>
      <c r="F153" s="62">
        <f t="shared" si="4"/>
        <v>198000</v>
      </c>
    </row>
    <row r="154" spans="1:6" ht="24" customHeight="1">
      <c r="A154" s="23" t="s">
        <v>333</v>
      </c>
      <c r="B154" s="45" t="s">
        <v>116</v>
      </c>
      <c r="C154" s="59" t="s">
        <v>334</v>
      </c>
      <c r="D154" s="60">
        <v>216000</v>
      </c>
      <c r="E154" s="61">
        <v>18000</v>
      </c>
      <c r="F154" s="62">
        <f t="shared" si="4"/>
        <v>198000</v>
      </c>
    </row>
    <row r="155" spans="1:6" ht="24.75" customHeight="1">
      <c r="A155" s="23" t="s">
        <v>335</v>
      </c>
      <c r="B155" s="45" t="s">
        <v>116</v>
      </c>
      <c r="C155" s="59" t="s">
        <v>336</v>
      </c>
      <c r="D155" s="70">
        <v>1000</v>
      </c>
      <c r="E155" s="61" t="s">
        <v>42</v>
      </c>
      <c r="F155" s="62">
        <f t="shared" si="4"/>
        <v>1000</v>
      </c>
    </row>
    <row r="156" spans="1:6" ht="23.25" customHeight="1">
      <c r="A156" s="23" t="s">
        <v>337</v>
      </c>
      <c r="B156" s="45" t="s">
        <v>116</v>
      </c>
      <c r="C156" s="59" t="s">
        <v>338</v>
      </c>
      <c r="D156" s="60">
        <v>1000</v>
      </c>
      <c r="E156" s="61" t="s">
        <v>42</v>
      </c>
      <c r="F156" s="62">
        <f t="shared" si="4"/>
        <v>1000</v>
      </c>
    </row>
    <row r="157" spans="1:6" ht="35.25" customHeight="1">
      <c r="A157" s="23" t="s">
        <v>339</v>
      </c>
      <c r="B157" s="45" t="s">
        <v>116</v>
      </c>
      <c r="C157" s="59" t="s">
        <v>340</v>
      </c>
      <c r="D157" s="60">
        <v>1000</v>
      </c>
      <c r="E157" s="61" t="s">
        <v>42</v>
      </c>
      <c r="F157" s="62">
        <f t="shared" si="4"/>
        <v>1000</v>
      </c>
    </row>
    <row r="158" spans="1:6" ht="22.5" customHeight="1">
      <c r="A158" s="23" t="s">
        <v>386</v>
      </c>
      <c r="B158" s="45" t="s">
        <v>116</v>
      </c>
      <c r="C158" s="59" t="s">
        <v>341</v>
      </c>
      <c r="D158" s="60">
        <v>1000</v>
      </c>
      <c r="E158" s="61" t="s">
        <v>42</v>
      </c>
      <c r="F158" s="62">
        <f t="shared" si="4"/>
        <v>1000</v>
      </c>
    </row>
    <row r="159" spans="1:6" ht="38.25" customHeight="1">
      <c r="A159" s="23" t="s">
        <v>342</v>
      </c>
      <c r="B159" s="45" t="s">
        <v>116</v>
      </c>
      <c r="C159" s="59" t="s">
        <v>343</v>
      </c>
      <c r="D159" s="60">
        <v>1000</v>
      </c>
      <c r="E159" s="61" t="s">
        <v>42</v>
      </c>
      <c r="F159" s="62">
        <f t="shared" si="4"/>
        <v>1000</v>
      </c>
    </row>
    <row r="160" spans="1:6" ht="30" customHeight="1">
      <c r="A160" s="23" t="s">
        <v>141</v>
      </c>
      <c r="B160" s="45" t="s">
        <v>116</v>
      </c>
      <c r="C160" s="59" t="s">
        <v>344</v>
      </c>
      <c r="D160" s="60">
        <v>1000</v>
      </c>
      <c r="E160" s="61" t="s">
        <v>42</v>
      </c>
      <c r="F160" s="62">
        <f t="shared" si="4"/>
        <v>1000</v>
      </c>
    </row>
    <row r="161" spans="1:6" ht="33" customHeight="1">
      <c r="A161" s="23" t="s">
        <v>143</v>
      </c>
      <c r="B161" s="45" t="s">
        <v>116</v>
      </c>
      <c r="C161" s="59" t="s">
        <v>345</v>
      </c>
      <c r="D161" s="60">
        <v>1000</v>
      </c>
      <c r="E161" s="61" t="s">
        <v>42</v>
      </c>
      <c r="F161" s="62">
        <f t="shared" si="4"/>
        <v>1000</v>
      </c>
    </row>
    <row r="162" spans="1:6" ht="22.5" customHeight="1">
      <c r="A162" s="23" t="s">
        <v>145</v>
      </c>
      <c r="B162" s="45" t="s">
        <v>116</v>
      </c>
      <c r="C162" s="59" t="s">
        <v>346</v>
      </c>
      <c r="D162" s="60">
        <v>1000</v>
      </c>
      <c r="E162" s="61" t="s">
        <v>42</v>
      </c>
      <c r="F162" s="62">
        <f t="shared" si="4"/>
        <v>1000</v>
      </c>
    </row>
    <row r="163" spans="1:6" ht="9" customHeight="1">
      <c r="A163" s="47"/>
      <c r="B163" s="48"/>
      <c r="C163" s="63"/>
      <c r="D163" s="64"/>
      <c r="E163" s="65"/>
      <c r="F163" s="65"/>
    </row>
    <row r="164" spans="1:6" ht="13.5" customHeight="1">
      <c r="A164" s="49" t="s">
        <v>347</v>
      </c>
      <c r="B164" s="50" t="s">
        <v>348</v>
      </c>
      <c r="C164" s="66" t="s">
        <v>117</v>
      </c>
      <c r="D164" s="67" t="s">
        <v>42</v>
      </c>
      <c r="E164" s="67">
        <v>421064.91</v>
      </c>
      <c r="F164" s="68" t="s">
        <v>349</v>
      </c>
    </row>
  </sheetData>
  <mergeCells count="7">
    <mergeCell ref="E4:E9"/>
    <mergeCell ref="F4:F9"/>
    <mergeCell ref="A2:D2"/>
    <mergeCell ref="A4:A11"/>
    <mergeCell ref="B4:B11"/>
    <mergeCell ref="C4:C9"/>
    <mergeCell ref="D4:D11"/>
  </mergeCells>
  <conditionalFormatting sqref="E14:F14 E16:F16">
    <cfRule type="cellIs" priority="2" operator="equal">
      <formula>0</formula>
    </cfRule>
  </conditionalFormatting>
  <conditionalFormatting sqref="E28:F29">
    <cfRule type="cellIs" priority="3" operator="equal">
      <formula>0</formula>
    </cfRule>
  </conditionalFormatting>
  <conditionalFormatting sqref="E31:F31">
    <cfRule type="cellIs" priority="4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scale="66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opLeftCell="A26" zoomScaleNormal="100" workbookViewId="0">
      <selection activeCell="F35" sqref="F35"/>
    </sheetView>
  </sheetViews>
  <sheetFormatPr defaultColWidth="8.7109375" defaultRowHeight="12.7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350</v>
      </c>
      <c r="B1" s="130"/>
      <c r="C1" s="130"/>
      <c r="D1" s="130"/>
      <c r="E1" s="130"/>
      <c r="F1" s="130"/>
    </row>
    <row r="2" spans="1:6" ht="13.15" customHeight="1">
      <c r="A2" s="131" t="s">
        <v>351</v>
      </c>
      <c r="B2" s="131"/>
      <c r="C2" s="131"/>
      <c r="D2" s="131"/>
      <c r="E2" s="131"/>
      <c r="F2" s="131"/>
    </row>
    <row r="3" spans="1:6" ht="9" customHeight="1" thickBot="1">
      <c r="A3" s="72"/>
      <c r="B3" s="73"/>
      <c r="C3" s="74"/>
      <c r="D3" s="75"/>
      <c r="E3" s="75"/>
      <c r="F3" s="74"/>
    </row>
    <row r="4" spans="1:6" ht="13.9" customHeight="1" thickBot="1">
      <c r="A4" s="132" t="s">
        <v>20</v>
      </c>
      <c r="B4" s="133" t="s">
        <v>21</v>
      </c>
      <c r="C4" s="134" t="s">
        <v>352</v>
      </c>
      <c r="D4" s="135" t="s">
        <v>23</v>
      </c>
      <c r="E4" s="135" t="s">
        <v>24</v>
      </c>
      <c r="F4" s="136" t="s">
        <v>25</v>
      </c>
    </row>
    <row r="5" spans="1:6" ht="4.9000000000000004" customHeight="1" thickBot="1">
      <c r="A5" s="132"/>
      <c r="B5" s="133"/>
      <c r="C5" s="134"/>
      <c r="D5" s="135"/>
      <c r="E5" s="135"/>
      <c r="F5" s="136"/>
    </row>
    <row r="6" spans="1:6" ht="6" customHeight="1" thickBot="1">
      <c r="A6" s="132"/>
      <c r="B6" s="133"/>
      <c r="C6" s="134"/>
      <c r="D6" s="135"/>
      <c r="E6" s="135"/>
      <c r="F6" s="136"/>
    </row>
    <row r="7" spans="1:6" ht="4.9000000000000004" customHeight="1" thickBot="1">
      <c r="A7" s="132"/>
      <c r="B7" s="133"/>
      <c r="C7" s="134"/>
      <c r="D7" s="135"/>
      <c r="E7" s="135"/>
      <c r="F7" s="136"/>
    </row>
    <row r="8" spans="1:6" ht="6" customHeight="1" thickBot="1">
      <c r="A8" s="132"/>
      <c r="B8" s="133"/>
      <c r="C8" s="134"/>
      <c r="D8" s="135"/>
      <c r="E8" s="135"/>
      <c r="F8" s="136"/>
    </row>
    <row r="9" spans="1:6" ht="6" customHeight="1" thickBot="1">
      <c r="A9" s="132"/>
      <c r="B9" s="133"/>
      <c r="C9" s="134"/>
      <c r="D9" s="135"/>
      <c r="E9" s="135"/>
      <c r="F9" s="136"/>
    </row>
    <row r="10" spans="1:6" ht="18" customHeight="1">
      <c r="A10" s="132"/>
      <c r="B10" s="133"/>
      <c r="C10" s="134"/>
      <c r="D10" s="135"/>
      <c r="E10" s="135"/>
      <c r="F10" s="136"/>
    </row>
    <row r="11" spans="1:6" ht="13.5" customHeight="1" thickBot="1">
      <c r="A11" s="76">
        <v>1</v>
      </c>
      <c r="B11" s="77">
        <v>2</v>
      </c>
      <c r="C11" s="78">
        <v>3</v>
      </c>
      <c r="D11" s="79" t="s">
        <v>26</v>
      </c>
      <c r="E11" s="80" t="s">
        <v>27</v>
      </c>
      <c r="F11" s="81" t="s">
        <v>28</v>
      </c>
    </row>
    <row r="12" spans="1:6" ht="18.75" customHeight="1">
      <c r="A12" s="82" t="s">
        <v>388</v>
      </c>
      <c r="B12" s="83" t="s">
        <v>353</v>
      </c>
      <c r="C12" s="84" t="s">
        <v>117</v>
      </c>
      <c r="D12" s="85">
        <f>D18</f>
        <v>0</v>
      </c>
      <c r="E12" s="86">
        <f>E18</f>
        <v>-421064.91000000003</v>
      </c>
      <c r="F12" s="87">
        <f>F18</f>
        <v>421064.91000000003</v>
      </c>
    </row>
    <row r="13" spans="1:6" ht="15">
      <c r="A13" s="88" t="s">
        <v>32</v>
      </c>
      <c r="B13" s="89"/>
      <c r="C13" s="90"/>
      <c r="D13" s="91"/>
      <c r="E13" s="91"/>
      <c r="F13" s="92"/>
    </row>
    <row r="14" spans="1:6" ht="44.25" customHeight="1">
      <c r="A14" s="93" t="s">
        <v>354</v>
      </c>
      <c r="B14" s="94" t="s">
        <v>355</v>
      </c>
      <c r="C14" s="95" t="s">
        <v>117</v>
      </c>
      <c r="D14" s="96" t="s">
        <v>42</v>
      </c>
      <c r="E14" s="96" t="s">
        <v>42</v>
      </c>
      <c r="F14" s="97" t="s">
        <v>42</v>
      </c>
    </row>
    <row r="15" spans="1:6" ht="15">
      <c r="A15" s="88" t="s">
        <v>356</v>
      </c>
      <c r="B15" s="89"/>
      <c r="C15" s="90"/>
      <c r="D15" s="91"/>
      <c r="E15" s="91"/>
      <c r="F15" s="92"/>
    </row>
    <row r="16" spans="1:6" ht="26.25">
      <c r="A16" s="93" t="s">
        <v>357</v>
      </c>
      <c r="B16" s="94" t="s">
        <v>358</v>
      </c>
      <c r="C16" s="95" t="s">
        <v>117</v>
      </c>
      <c r="D16" s="96" t="s">
        <v>42</v>
      </c>
      <c r="E16" s="96" t="s">
        <v>42</v>
      </c>
      <c r="F16" s="97" t="s">
        <v>42</v>
      </c>
    </row>
    <row r="17" spans="1:6" ht="15">
      <c r="A17" s="88" t="s">
        <v>356</v>
      </c>
      <c r="B17" s="89"/>
      <c r="C17" s="90"/>
      <c r="D17" s="91"/>
      <c r="E17" s="91"/>
      <c r="F17" s="92"/>
    </row>
    <row r="18" spans="1:6" ht="24.75" customHeight="1">
      <c r="A18" s="82" t="s">
        <v>359</v>
      </c>
      <c r="B18" s="83" t="s">
        <v>360</v>
      </c>
      <c r="C18" s="84" t="s">
        <v>389</v>
      </c>
      <c r="D18" s="85">
        <f>D19</f>
        <v>0</v>
      </c>
      <c r="E18" s="86">
        <f>E19</f>
        <v>-421064.91000000003</v>
      </c>
      <c r="F18" s="87">
        <f>F19</f>
        <v>421064.91000000003</v>
      </c>
    </row>
    <row r="19" spans="1:6" ht="42" customHeight="1">
      <c r="A19" s="82" t="s">
        <v>361</v>
      </c>
      <c r="B19" s="83" t="s">
        <v>360</v>
      </c>
      <c r="C19" s="84" t="s">
        <v>390</v>
      </c>
      <c r="D19" s="86">
        <f>D20+D24</f>
        <v>0</v>
      </c>
      <c r="E19" s="86">
        <f>E20+E24</f>
        <v>-421064.91000000003</v>
      </c>
      <c r="F19" s="87">
        <f>D19-E19</f>
        <v>421064.91000000003</v>
      </c>
    </row>
    <row r="20" spans="1:6" ht="51" customHeight="1">
      <c r="A20" s="82" t="s">
        <v>391</v>
      </c>
      <c r="B20" s="83" t="s">
        <v>362</v>
      </c>
      <c r="C20" s="84" t="s">
        <v>363</v>
      </c>
      <c r="D20" s="86">
        <f t="shared" ref="D20:E22" si="0">D21</f>
        <v>-15316200</v>
      </c>
      <c r="E20" s="86">
        <f t="shared" si="0"/>
        <v>-915249.79</v>
      </c>
      <c r="F20" s="87" t="s">
        <v>349</v>
      </c>
    </row>
    <row r="21" spans="1:6" ht="30.75" customHeight="1">
      <c r="A21" s="98" t="s">
        <v>392</v>
      </c>
      <c r="B21" s="99" t="s">
        <v>362</v>
      </c>
      <c r="C21" s="100" t="s">
        <v>393</v>
      </c>
      <c r="D21" s="101">
        <f t="shared" si="0"/>
        <v>-15316200</v>
      </c>
      <c r="E21" s="101">
        <f t="shared" si="0"/>
        <v>-915249.79</v>
      </c>
      <c r="F21" s="102" t="s">
        <v>349</v>
      </c>
    </row>
    <row r="22" spans="1:6" ht="46.5" customHeight="1">
      <c r="A22" s="98" t="s">
        <v>394</v>
      </c>
      <c r="B22" s="99" t="s">
        <v>362</v>
      </c>
      <c r="C22" s="100" t="s">
        <v>395</v>
      </c>
      <c r="D22" s="101">
        <f t="shared" si="0"/>
        <v>-15316200</v>
      </c>
      <c r="E22" s="101">
        <f t="shared" si="0"/>
        <v>-915249.79</v>
      </c>
      <c r="F22" s="102" t="s">
        <v>349</v>
      </c>
    </row>
    <row r="23" spans="1:6" ht="48.75" customHeight="1">
      <c r="A23" s="98" t="s">
        <v>364</v>
      </c>
      <c r="B23" s="99" t="s">
        <v>362</v>
      </c>
      <c r="C23" s="100" t="s">
        <v>365</v>
      </c>
      <c r="D23" s="101">
        <f>-[1]Доходы!D19</f>
        <v>-15316200</v>
      </c>
      <c r="E23" s="101">
        <v>-915249.79</v>
      </c>
      <c r="F23" s="102" t="s">
        <v>349</v>
      </c>
    </row>
    <row r="24" spans="1:6" ht="43.5" customHeight="1">
      <c r="A24" s="82" t="s">
        <v>396</v>
      </c>
      <c r="B24" s="83" t="s">
        <v>366</v>
      </c>
      <c r="C24" s="84" t="s">
        <v>367</v>
      </c>
      <c r="D24" s="86">
        <f t="shared" ref="D24:E26" si="1">D25</f>
        <v>15316200</v>
      </c>
      <c r="E24" s="86">
        <f t="shared" si="1"/>
        <v>494184.88</v>
      </c>
      <c r="F24" s="87" t="s">
        <v>349</v>
      </c>
    </row>
    <row r="25" spans="1:6" ht="25.5">
      <c r="A25" s="98" t="s">
        <v>397</v>
      </c>
      <c r="B25" s="99" t="s">
        <v>366</v>
      </c>
      <c r="C25" s="100" t="s">
        <v>398</v>
      </c>
      <c r="D25" s="101">
        <f t="shared" si="1"/>
        <v>15316200</v>
      </c>
      <c r="E25" s="101">
        <f t="shared" si="1"/>
        <v>494184.88</v>
      </c>
      <c r="F25" s="102" t="s">
        <v>349</v>
      </c>
    </row>
    <row r="26" spans="1:6" ht="49.5" customHeight="1">
      <c r="A26" s="98" t="s">
        <v>399</v>
      </c>
      <c r="B26" s="99" t="s">
        <v>366</v>
      </c>
      <c r="C26" s="100" t="s">
        <v>400</v>
      </c>
      <c r="D26" s="101">
        <f t="shared" si="1"/>
        <v>15316200</v>
      </c>
      <c r="E26" s="101">
        <f t="shared" si="1"/>
        <v>494184.88</v>
      </c>
      <c r="F26" s="102" t="s">
        <v>349</v>
      </c>
    </row>
    <row r="27" spans="1:6" ht="54.75" customHeight="1">
      <c r="A27" s="98" t="s">
        <v>368</v>
      </c>
      <c r="B27" s="99" t="s">
        <v>366</v>
      </c>
      <c r="C27" s="100" t="s">
        <v>369</v>
      </c>
      <c r="D27" s="101">
        <v>15316200</v>
      </c>
      <c r="E27" s="101">
        <v>494184.88</v>
      </c>
      <c r="F27" s="102" t="s">
        <v>349</v>
      </c>
    </row>
    <row r="28" spans="1:6">
      <c r="A28" s="103"/>
      <c r="D28" s="104"/>
      <c r="E28" s="104"/>
    </row>
    <row r="30" spans="1:6">
      <c r="A30" s="103"/>
      <c r="D30" s="104"/>
      <c r="E30" s="104"/>
    </row>
    <row r="31" spans="1:6" ht="31.5">
      <c r="A31" s="105" t="s">
        <v>401</v>
      </c>
      <c r="B31" s="106"/>
      <c r="C31" s="107"/>
      <c r="D31" s="129" t="s">
        <v>402</v>
      </c>
      <c r="E31" s="129"/>
    </row>
    <row r="32" spans="1:6" ht="6" customHeight="1">
      <c r="A32" s="105"/>
      <c r="B32" s="106"/>
      <c r="C32" s="106"/>
      <c r="D32" s="106"/>
      <c r="E32" s="106"/>
    </row>
    <row r="33" spans="1:5" ht="31.5">
      <c r="A33" s="105" t="s">
        <v>403</v>
      </c>
      <c r="B33" s="106"/>
      <c r="C33" s="107"/>
      <c r="D33" s="129" t="s">
        <v>404</v>
      </c>
      <c r="E33" s="129"/>
    </row>
    <row r="34" spans="1:5" ht="34.5" customHeight="1">
      <c r="A34" s="105" t="s">
        <v>405</v>
      </c>
      <c r="B34" s="106"/>
      <c r="C34" s="106" t="s">
        <v>406</v>
      </c>
      <c r="D34" s="106" t="s">
        <v>407</v>
      </c>
      <c r="E34" s="106"/>
    </row>
    <row r="35" spans="1:5" ht="15.75">
      <c r="A35" s="105"/>
      <c r="B35" s="106"/>
      <c r="C35" s="106"/>
      <c r="D35" s="106"/>
      <c r="E35" s="106"/>
    </row>
    <row r="36" spans="1:5" ht="15.75">
      <c r="A36" s="105" t="s">
        <v>408</v>
      </c>
      <c r="B36" s="106"/>
      <c r="C36" s="106"/>
      <c r="D36" s="106"/>
      <c r="E36" s="106"/>
    </row>
  </sheetData>
  <mergeCells count="10">
    <mergeCell ref="D33:E33"/>
    <mergeCell ref="D31:E31"/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E91:F91">
    <cfRule type="cellIs" priority="6" operator="equal">
      <formula>0</formula>
    </cfRule>
  </conditionalFormatting>
  <conditionalFormatting sqref="F15:F17 E13:F13 E15">
    <cfRule type="cellIs" dxfId="0" priority="1" operator="equal">
      <formula>0</formula>
    </cfRule>
  </conditionalFormatting>
  <pageMargins left="0.39374999999999999" right="0.39374999999999999" top="0.78749999999999998" bottom="0.39374999999999999" header="0.511811023622047" footer="0.511811023622047"/>
  <pageSetup paperSize="9" fitToHeight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zoomScaleNormal="100" workbookViewId="0"/>
  </sheetViews>
  <sheetFormatPr defaultColWidth="8.7109375" defaultRowHeight="12.75"/>
  <sheetData>
    <row r="1" spans="1:2">
      <c r="A1" t="s">
        <v>370</v>
      </c>
      <c r="B1" t="s">
        <v>371</v>
      </c>
    </row>
    <row r="2" spans="1:2">
      <c r="A2" t="s">
        <v>372</v>
      </c>
      <c r="B2" t="s">
        <v>373</v>
      </c>
    </row>
    <row r="3" spans="1:2">
      <c r="A3" t="s">
        <v>374</v>
      </c>
      <c r="B3" t="s">
        <v>5</v>
      </c>
    </row>
    <row r="4" spans="1:2">
      <c r="A4" t="s">
        <v>375</v>
      </c>
      <c r="B4" t="s">
        <v>376</v>
      </c>
    </row>
    <row r="5" spans="1:2">
      <c r="A5" t="s">
        <v>377</v>
      </c>
      <c r="B5" t="s">
        <v>378</v>
      </c>
    </row>
    <row r="6" spans="1:2">
      <c r="A6" t="s">
        <v>379</v>
      </c>
      <c r="B6" t="s">
        <v>371</v>
      </c>
    </row>
    <row r="7" spans="1:2">
      <c r="A7" t="s">
        <v>380</v>
      </c>
    </row>
    <row r="8" spans="1:2">
      <c r="A8" t="s">
        <v>381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11</v>
      </c>
    </row>
    <row r="11" spans="1:2">
      <c r="A11" t="s">
        <v>385</v>
      </c>
      <c r="B11" t="s">
        <v>27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rep:2.56.0.334 (p4)</dc:description>
  <cp:lastModifiedBy>Пользователь</cp:lastModifiedBy>
  <cp:revision>0</cp:revision>
  <cp:lastPrinted>2025-02-18T06:42:10Z</cp:lastPrinted>
  <dcterms:created xsi:type="dcterms:W3CDTF">2025-02-04T12:50:27Z</dcterms:created>
  <dcterms:modified xsi:type="dcterms:W3CDTF">2025-02-18T07:08:31Z</dcterms:modified>
  <dc:language>ru-RU</dc:language>
</cp:coreProperties>
</file>