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2" windowWidth="12392" windowHeight="7754" activeTab="1"/>
  </bookViews>
  <sheets>
    <sheet name="ф. 117 на 01.01.13(дох.)" sheetId="1" r:id="rId1"/>
    <sheet name="ф.117 на 01.01.2013(источ)" sheetId="2" r:id="rId2"/>
    <sheet name="ф. 117 на 01.01.13 (расх) (2)" sheetId="3" r:id="rId3"/>
  </sheets>
  <definedNames>
    <definedName name="_Date_">#REF!</definedName>
    <definedName name="_Otchet_Period_Source__AT_ObjectName">#REF!</definedName>
    <definedName name="_PBuh_">#REF!</definedName>
    <definedName name="_PBuhN_">#REF!</definedName>
    <definedName name="_Period_" localSheetId="2">#REF!</definedName>
    <definedName name="_Period_">#REF!</definedName>
    <definedName name="_PRuk_">#REF!</definedName>
    <definedName name="_PRukN_">#REF!</definedName>
    <definedName name="_xlnm.Print_Area" localSheetId="2">'ф. 117 на 01.01.13 (расх) (2)'!$A$1:$F$287</definedName>
    <definedName name="_xlnm.Print_Area" localSheetId="0">'ф. 117 на 01.01.13(дох.)'!$A$1:$F$72</definedName>
  </definedNames>
  <calcPr fullCalcOnLoad="1"/>
</workbook>
</file>

<file path=xl/sharedStrings.xml><?xml version="1.0" encoding="utf-8"?>
<sst xmlns="http://schemas.openxmlformats.org/spreadsheetml/2006/main" count="1178" uniqueCount="578">
  <si>
    <t>Исполнено</t>
  </si>
  <si>
    <t>Иные межбюджетные трансферты</t>
  </si>
  <si>
    <t xml:space="preserve"> 2. Расходы бюджета</t>
  </si>
  <si>
    <t xml:space="preserve">              Форма 0503117  с.2</t>
  </si>
  <si>
    <t>Код</t>
  </si>
  <si>
    <t xml:space="preserve">Код расхода </t>
  </si>
  <si>
    <t>Утвержденные</t>
  </si>
  <si>
    <t>Неисполненные</t>
  </si>
  <si>
    <t xml:space="preserve"> Наименование показателя</t>
  </si>
  <si>
    <t>стро-</t>
  </si>
  <si>
    <t>по бюджетной</t>
  </si>
  <si>
    <t>бюджетные</t>
  </si>
  <si>
    <t>назначения</t>
  </si>
  <si>
    <t>ки</t>
  </si>
  <si>
    <t>классификации</t>
  </si>
  <si>
    <t>4</t>
  </si>
  <si>
    <t>5</t>
  </si>
  <si>
    <t>6</t>
  </si>
  <si>
    <t>Расходы бюджета - всего</t>
  </si>
  <si>
    <t>200</t>
  </si>
  <si>
    <t>х</t>
  </si>
  <si>
    <t>в том числе:</t>
  </si>
  <si>
    <t>Администрация Гуково-Гнилушевского сельского поселения</t>
  </si>
  <si>
    <t>95100000000000000000</t>
  </si>
  <si>
    <t>Общегосударственные вопросы</t>
  </si>
  <si>
    <t>95101000000000000000</t>
  </si>
  <si>
    <t>Функционирование высшего должностоного лица субъекта Российской Федерации и органа местного самоуправления</t>
  </si>
  <si>
    <t>95101020000000000000</t>
  </si>
  <si>
    <t>Глава муниципального образования</t>
  </si>
  <si>
    <t>95101020020300000000</t>
  </si>
  <si>
    <t>Выполнение функций органами местного самоуправления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</si>
  <si>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</si>
  <si>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</si>
  <si>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</si>
  <si>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</si>
  <si>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</si>
  <si>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95101040000000000000</t>
  </si>
  <si>
    <t>Центральный аппарат</t>
  </si>
  <si>
    <t>95101040020400000000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</si>
  <si>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</si>
  <si>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</si>
  <si>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</si>
  <si>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</si>
  <si>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</si>
  <si>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</si>
  <si>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</si>
  <si>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</si>
  <si>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</si>
  <si>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</si>
  <si>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</si>
  <si>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раонов на осуществление части полномочий по решению вопросов местного значения в соответствии с заключенными соглашениями</t>
  </si>
  <si>
    <t>95101045210600000000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</si>
  <si>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</si>
  <si>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</si>
  <si>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Межбюджетные трансферты</t>
  </si>
  <si>
    <t>95101045210200000000</t>
  </si>
  <si>
    <t>Резервные фонды</t>
  </si>
  <si>
    <t>95101110000000000000</t>
  </si>
  <si>
    <t>Резервные фонды местных администраций</t>
  </si>
  <si>
    <t>95101110700500000000</t>
  </si>
  <si>
    <t>Национальная оборона</t>
  </si>
  <si>
    <t>95102000000000000000</t>
  </si>
  <si>
    <t>Мобилизация и вневойсковая подготовка</t>
  </si>
  <si>
    <t>95102030000000000000</t>
  </si>
  <si>
    <t>Осуществление первичного воинского учёта на территориях где отсутствуютвоенные комиссариаты</t>
  </si>
  <si>
    <t>95102030013600000000</t>
  </si>
  <si>
    <t>Национальная безопасность и правоохранительная деятельность</t>
  </si>
  <si>
    <t>95103000000000000000</t>
  </si>
  <si>
    <t>Защита населения и территории от чрезвычайных ситуаций природного и техногенного характера</t>
  </si>
  <si>
    <t>95103090000000000000</t>
  </si>
  <si>
    <t>95103095210600000000</t>
  </si>
  <si>
    <t>Целевые программы муниципальных образований</t>
  </si>
  <si>
    <t>95103097950000000000</t>
  </si>
  <si>
    <t>95103097951500000000</t>
  </si>
  <si>
    <t>Увеличение стоимости основных средств</t>
  </si>
  <si>
    <t>Жилищно-комунальное хозяйство</t>
  </si>
  <si>
    <t>95105000000000000000</t>
  </si>
  <si>
    <t>Коммунальное хозяйство</t>
  </si>
  <si>
    <t>95105020000000000000</t>
  </si>
  <si>
    <t>Благоустройство</t>
  </si>
  <si>
    <t>95105030000000000000</t>
  </si>
  <si>
    <t>95105037950000000000</t>
  </si>
  <si>
    <t>Подпрограмма "Уличное освещение"</t>
  </si>
  <si>
    <t>95105037951201000000</t>
  </si>
  <si>
    <t>Работы услуги по содержанию имущества</t>
  </si>
  <si>
    <t>95105037951203000000</t>
  </si>
  <si>
    <t xml:space="preserve">Культура, кинематография. </t>
  </si>
  <si>
    <t>95108000000000000000</t>
  </si>
  <si>
    <t>Культура</t>
  </si>
  <si>
    <t>95108010000000000000</t>
  </si>
  <si>
    <t>Региональные целевые программы</t>
  </si>
  <si>
    <t>95108017951100000000</t>
  </si>
  <si>
    <t>Физическая культура и спорт</t>
  </si>
  <si>
    <t>95111000000000000000</t>
  </si>
  <si>
    <t xml:space="preserve">Физическая культура </t>
  </si>
  <si>
    <t>95111010000000000000</t>
  </si>
  <si>
    <t>95111017950900000000</t>
  </si>
  <si>
    <t>Межбюджетные трансферты общего характера бюджетам субъектов Российской Федерации и муниципальных образований</t>
  </si>
  <si>
    <t>95114000000000000000</t>
  </si>
  <si>
    <t>Прочие межбюджетные трансферты</t>
  </si>
  <si>
    <t>95114030000000000000</t>
  </si>
  <si>
    <t>Источники финансирования дефицита бюджета - всего</t>
  </si>
  <si>
    <t>500</t>
  </si>
  <si>
    <t>Х</t>
  </si>
  <si>
    <t>Изменение остатков средств</t>
  </si>
  <si>
    <t>700</t>
  </si>
  <si>
    <t>710</t>
  </si>
  <si>
    <t>720</t>
  </si>
  <si>
    <t>95101045210215000000</t>
  </si>
  <si>
    <t>Фонд оплаты труда и страховые взносы</t>
  </si>
  <si>
    <t>95101020020300121000</t>
  </si>
  <si>
    <t>95101020020300121200</t>
  </si>
  <si>
    <t>95101020020300121210</t>
  </si>
  <si>
    <t>95101020020300121211</t>
  </si>
  <si>
    <t>95101020020300121213</t>
  </si>
  <si>
    <t>95101020020300122000</t>
  </si>
  <si>
    <t>Иные выплаты персоналу, за исключением фонда оплаты труда</t>
  </si>
  <si>
    <t>95101020020300122200</t>
  </si>
  <si>
    <t>95101020020300122210</t>
  </si>
  <si>
    <t>95101020020300122212</t>
  </si>
  <si>
    <t>95101020020300122213</t>
  </si>
  <si>
    <t>95101040020400121000</t>
  </si>
  <si>
    <t>95101040020400121200</t>
  </si>
  <si>
    <t>95101040020400121210</t>
  </si>
  <si>
    <t>95101040020400121211</t>
  </si>
  <si>
    <t>95101040020400121213</t>
  </si>
  <si>
    <t>95101040020400122000</t>
  </si>
  <si>
    <t>95101040020400122200</t>
  </si>
  <si>
    <t>95101040020400122210</t>
  </si>
  <si>
    <t>95101040020400122212</t>
  </si>
  <si>
    <t>95101040020400122213</t>
  </si>
  <si>
    <t>95101040020400242226</t>
  </si>
  <si>
    <t>95101040020400242220</t>
  </si>
  <si>
    <t>Закупка товаров, работ, услуг в сфере информационно-коммуникационных технологий</t>
  </si>
  <si>
    <t>95101040020400242000</t>
  </si>
  <si>
    <t>95101040020400242200</t>
  </si>
  <si>
    <t>95101040020400244200</t>
  </si>
  <si>
    <t>Прочая закупка товаров, работ и услуг для государственных(муниципальных)  нужд</t>
  </si>
  <si>
    <t>95101040020400244000</t>
  </si>
  <si>
    <t>95101040020400244220</t>
  </si>
  <si>
    <t>95101040020400244222</t>
  </si>
  <si>
    <t>95101040020400244223</t>
  </si>
  <si>
    <t>95101040020400244225</t>
  </si>
  <si>
    <t>95101040020400244226</t>
  </si>
  <si>
    <t>95101040020400244290</t>
  </si>
  <si>
    <t>95101040020400244300</t>
  </si>
  <si>
    <t>95101040020400244310</t>
  </si>
  <si>
    <t>95101040020400244340</t>
  </si>
  <si>
    <t>95101040020400851000</t>
  </si>
  <si>
    <t>95101040020400851200</t>
  </si>
  <si>
    <t>95101040020400851290</t>
  </si>
  <si>
    <t>95101040020400852290</t>
  </si>
  <si>
    <t>Уплата прочих налогов, сборов и иных платежей</t>
  </si>
  <si>
    <t>95101040020400852200</t>
  </si>
  <si>
    <t>95101040020400852000</t>
  </si>
  <si>
    <t>95101045210215244000</t>
  </si>
  <si>
    <t>95101045210215244300</t>
  </si>
  <si>
    <t>95101045210215244340</t>
  </si>
  <si>
    <t>95101045210600540251</t>
  </si>
  <si>
    <t>95101045210600540250</t>
  </si>
  <si>
    <t>95101045210600540200</t>
  </si>
  <si>
    <t>95101045210600540000</t>
  </si>
  <si>
    <t>95101110700500870290</t>
  </si>
  <si>
    <t>95101110700500870200</t>
  </si>
  <si>
    <t>95101110700500870000</t>
  </si>
  <si>
    <t>95101070201000000000</t>
  </si>
  <si>
    <t>Прочая закупка товаров, работ и услуг для государственных(муниципальных) нужд</t>
  </si>
  <si>
    <t>Проведение выборов в представительные органы муниципального образования</t>
  </si>
  <si>
    <t>95101070200900000000</t>
  </si>
  <si>
    <t>Проведение выборов главы муниципального образования</t>
  </si>
  <si>
    <t>95101070000000000000</t>
  </si>
  <si>
    <t>Обеспечение проведения выборов и референдумов</t>
  </si>
  <si>
    <t>95101047952200000000</t>
  </si>
  <si>
    <t>95101047952200244000</t>
  </si>
  <si>
    <t>95101047952200244200</t>
  </si>
  <si>
    <t>95101047952200244220</t>
  </si>
  <si>
    <t>95101047952200244226</t>
  </si>
  <si>
    <t>95103095210600540000</t>
  </si>
  <si>
    <t>95103095210600540250</t>
  </si>
  <si>
    <t>95103095210600540200</t>
  </si>
  <si>
    <t>95103095210600540251</t>
  </si>
  <si>
    <t>95101047950000000000</t>
  </si>
  <si>
    <t>95103097951500244000</t>
  </si>
  <si>
    <t>95103097951500244300</t>
  </si>
  <si>
    <t>95103097951500244340</t>
  </si>
  <si>
    <t>95105027950000000000</t>
  </si>
  <si>
    <t>95105027952100000000</t>
  </si>
  <si>
    <t>95105027952100244000</t>
  </si>
  <si>
    <t>95105027952100244200</t>
  </si>
  <si>
    <t>95105027952100244220</t>
  </si>
  <si>
    <t>95105027952100244225</t>
  </si>
  <si>
    <t>95105037951200000000</t>
  </si>
  <si>
    <t>95105037951201244000</t>
  </si>
  <si>
    <t>95105037951201244200</t>
  </si>
  <si>
    <t>95105037951201244220</t>
  </si>
  <si>
    <t>95105037951201244223</t>
  </si>
  <si>
    <t>Подпрограмма "Содержание автомобильных дорог и инженерных  сооружений на них в границах Гуково-Гнилушевского сельского поселения"</t>
  </si>
  <si>
    <t>Подпрограмма "Прочие мероприятия по благоустройству поселения"</t>
  </si>
  <si>
    <t>95105037951203244000</t>
  </si>
  <si>
    <t>95105037951203244200</t>
  </si>
  <si>
    <t>95105037951203244220</t>
  </si>
  <si>
    <t>95105037951203244225</t>
  </si>
  <si>
    <t>95108017950000000000</t>
  </si>
  <si>
    <t>Долгосрочная целевая программа "Сохранение и развитие культуры и искуства Гуково-Гнилушевского сельского поселения на 2010-2014 годы"</t>
  </si>
  <si>
    <t>Подпрограмма "Финансовое обеспечение выполнения муниципального задания МБУК"Гуково-Гнилушевский СДК".</t>
  </si>
  <si>
    <t>95108017951101000000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</si>
  <si>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услуг(выполнение работ</t>
  </si>
  <si>
    <t>95108017951101611000</t>
  </si>
  <si>
    <t>95108017951101611200</t>
  </si>
  <si>
    <t>95108017951101611241</t>
  </si>
  <si>
    <t>95108017951101611240</t>
  </si>
  <si>
    <t>Безвозмездные перечисления государственным и муниципальным организациям</t>
  </si>
  <si>
    <t>Подпрограмма "Финансовое обеспечение выполнения муниципального задания МБУК КСР"БГГСП".</t>
  </si>
  <si>
    <t>95111017950000000000</t>
  </si>
  <si>
    <t>95111017950900244000</t>
  </si>
  <si>
    <t>95111017950900244200</t>
  </si>
  <si>
    <t>95111017950900244290</t>
  </si>
  <si>
    <t>95114035210000000000</t>
  </si>
  <si>
    <t>95114035210300000000</t>
  </si>
  <si>
    <t>Иные межбюджетные трансферты бюджетам бюджетной системы</t>
  </si>
  <si>
    <t>95114035210300540000</t>
  </si>
  <si>
    <t xml:space="preserve">Иные межбюджетные трансферты </t>
  </si>
  <si>
    <t>95114035210300540250</t>
  </si>
  <si>
    <t>95114035210300540251</t>
  </si>
  <si>
    <t>95105037951203244310</t>
  </si>
  <si>
    <t>95105037951203244300</t>
  </si>
  <si>
    <t>Долгосрочная муниципальная целевая программа "Благоустройство территории и развитие дорожного хозяйства Гуково-Гнилушевского сельского поселения на 2011-2014 годы"</t>
  </si>
  <si>
    <t>95104097950000000000</t>
  </si>
  <si>
    <t>95104097951200000000</t>
  </si>
  <si>
    <t>95104097951202000000</t>
  </si>
  <si>
    <t>95104097951202244000</t>
  </si>
  <si>
    <t>95104097951202244200</t>
  </si>
  <si>
    <t>95104097951202244220</t>
  </si>
  <si>
    <t>95104097951202244225</t>
  </si>
  <si>
    <t>Национальная экономика</t>
  </si>
  <si>
    <t>95104000000000000000</t>
  </si>
  <si>
    <t>95104090000000000000</t>
  </si>
  <si>
    <t>Дорожное хозяйство(дорожные фонды)</t>
  </si>
  <si>
    <t>95104095220000000000</t>
  </si>
  <si>
    <t>95104095222700000000</t>
  </si>
  <si>
    <t>95104095222700244000</t>
  </si>
  <si>
    <t>95104095222700244200</t>
  </si>
  <si>
    <t>95104095222700244220</t>
  </si>
  <si>
    <t>95104095222700244225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</si>
  <si>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</si>
  <si>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</si>
  <si>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95105025210000000000</t>
  </si>
  <si>
    <t>95105025210100000000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</si>
  <si>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</si>
  <si>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</si>
  <si>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95105025210102000000</t>
  </si>
  <si>
    <t>95101130000000000000</t>
  </si>
  <si>
    <t>Другие общегосударственные вопросы</t>
  </si>
  <si>
    <t>Резервные средства</t>
  </si>
  <si>
    <t>Другие вопросы в области национальной экономики</t>
  </si>
  <si>
    <t>95104120000000000000</t>
  </si>
  <si>
    <t>95104125210600000000</t>
  </si>
  <si>
    <t>95104125210600540000</t>
  </si>
  <si>
    <t>95104125210600540200</t>
  </si>
  <si>
    <t>95104125210600540250</t>
  </si>
  <si>
    <t>95104125210600540251</t>
  </si>
  <si>
    <t>Социальная политика</t>
  </si>
  <si>
    <t>95110000000000000000</t>
  </si>
  <si>
    <t>Социальное обеспечение населения</t>
  </si>
  <si>
    <t>95110030000000000000</t>
  </si>
  <si>
    <t>95110030700500000000</t>
  </si>
  <si>
    <t xml:space="preserve">Социальное обеспечение </t>
  </si>
  <si>
    <t>Пособия по социальной помощи населению</t>
  </si>
  <si>
    <t>95102030013600121000</t>
  </si>
  <si>
    <t>95102030013600121200</t>
  </si>
  <si>
    <t>95102030013600121210</t>
  </si>
  <si>
    <t>95102030013600121211</t>
  </si>
  <si>
    <t>95102030013600121213</t>
  </si>
  <si>
    <t>95105025210102810242</t>
  </si>
  <si>
    <t>95105025210102810240</t>
  </si>
  <si>
    <t>95105025210102810000</t>
  </si>
  <si>
    <t>95105025210102810200</t>
  </si>
  <si>
    <t>Муниципальная долгосрочная целевая программа "Развитие коммунальной инфраструктуры Гуково-Гнилушевского сельского поселения  на 2012-2014 годы""</t>
  </si>
  <si>
    <t>95108017951102000000</t>
  </si>
  <si>
    <t>95108017951102611000</t>
  </si>
  <si>
    <t>95108017951102611200</t>
  </si>
  <si>
    <t>95108017951102611240</t>
  </si>
  <si>
    <t>95108017951102611241</t>
  </si>
  <si>
    <t>95101070201000880000</t>
  </si>
  <si>
    <t>95101070201000880200</t>
  </si>
  <si>
    <t>95101070201000880290</t>
  </si>
  <si>
    <t>95103097951500244200</t>
  </si>
  <si>
    <t>95103097951500244220</t>
  </si>
  <si>
    <t>95103097951500244225</t>
  </si>
  <si>
    <t>95104097951202244226</t>
  </si>
  <si>
    <t>95105010000000000000</t>
  </si>
  <si>
    <t>95105017951000000000</t>
  </si>
  <si>
    <t>95105017951000322000</t>
  </si>
  <si>
    <t>95105017951000322300</t>
  </si>
  <si>
    <t>95105017951000322310</t>
  </si>
  <si>
    <t>Жилищное хозяйство</t>
  </si>
  <si>
    <t>Субсидии гражданам на приобретение жилья</t>
  </si>
  <si>
    <t>95105037951203244226</t>
  </si>
  <si>
    <t>95111017950900244222</t>
  </si>
  <si>
    <t>95103097951500244226</t>
  </si>
  <si>
    <t>95101130700500000000</t>
  </si>
  <si>
    <t>95101040020400242221</t>
  </si>
  <si>
    <t>95103097951500244310</t>
  </si>
  <si>
    <t>95105027952100244226</t>
  </si>
  <si>
    <t>95105037951201244225</t>
  </si>
  <si>
    <t>КОДЫ</t>
  </si>
  <si>
    <t>Форма по ОКУД</t>
  </si>
  <si>
    <t>0503117</t>
  </si>
  <si>
    <t xml:space="preserve">                   Дата</t>
  </si>
  <si>
    <t xml:space="preserve">             по ОКПО</t>
  </si>
  <si>
    <t>04226577</t>
  </si>
  <si>
    <t>Наименование финансового органа : Гуково-Гнилушевское сельское поселение</t>
  </si>
  <si>
    <t>Глава БК</t>
  </si>
  <si>
    <t>951</t>
  </si>
  <si>
    <t>Наименование публично правового образования:  муниципальное образование "Гуково-Гнилушевское                                                                                   сельское поселение"</t>
  </si>
  <si>
    <t>по ОКАТО</t>
  </si>
  <si>
    <t>60226815000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</si>
  <si>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</si>
  <si>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</si>
  <si>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</si>
  <si>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</si>
  <si>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</si>
  <si>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>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</si>
  <si>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</si>
  <si>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</si>
  <si>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</si>
  <si>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Неисполненные назначения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</si>
  <si>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</si>
  <si>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</si>
  <si>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</si>
  <si>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</si>
  <si>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</si>
  <si>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</si>
  <si>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</si>
  <si>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</si>
  <si>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</si>
  <si>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</si>
  <si>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</si>
  <si>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</si>
  <si>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</si>
  <si>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</si>
  <si>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</si>
  <si>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000 1 05 00000 00 0000 000</t>
  </si>
  <si>
    <t>Налог, взимаемый в связи с применением упрощенной системы налогообложения</t>
  </si>
  <si>
    <t>000 1 05 01000 00 0000 110</t>
  </si>
  <si>
    <t>Налог, взимаемый с налогоплательщиков, выбравших в качестве объекта налогообложения доходы</t>
  </si>
  <si>
    <t>000 1 05 01010 01 0000 110</t>
  </si>
  <si>
    <t>000 1 05 01011 01 0000 110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</si>
  <si>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</si>
  <si>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</si>
  <si>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</si>
  <si>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000 1 05 01012 01 0000 110</t>
  </si>
  <si>
    <t>000 1 05 01020 01 0000 110</t>
  </si>
  <si>
    <t>000 1 05 01022 01 0000 110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</si>
  <si>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</si>
  <si>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</si>
  <si>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</si>
  <si>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</si>
  <si>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</si>
  <si>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</si>
  <si>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</si>
  <si>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</si>
  <si>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</si>
  <si>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</si>
  <si>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</si>
  <si>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</si>
  <si>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</si>
  <si>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</si>
  <si>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</si>
  <si>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</si>
  <si>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</si>
  <si>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</si>
  <si>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</si>
  <si>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</si>
  <si>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</si>
  <si>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</si>
  <si>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</si>
  <si>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</si>
  <si>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</si>
  <si>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</si>
  <si>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</si>
  <si>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</si>
  <si>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</si>
  <si>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</si>
  <si>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</si>
  <si>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</si>
  <si>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</si>
  <si>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</si>
  <si>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</si>
  <si>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</si>
  <si>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</si>
  <si>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</si>
  <si>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</si>
  <si>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</si>
  <si>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</si>
  <si>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</si>
  <si>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</si>
  <si>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</si>
  <si>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</si>
  <si>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</si>
  <si>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</si>
  <si>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</si>
  <si>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</si>
  <si>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</si>
  <si>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</si>
  <si>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</si>
  <si>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</si>
  <si>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</si>
  <si>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</si>
  <si>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</si>
  <si>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</si>
  <si>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</si>
  <si>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</si>
  <si>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000 2 02 03024 00 0000 151</t>
  </si>
  <si>
    <t>Прочие субвенции бюджетам поселений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</si>
  <si>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</si>
  <si>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</si>
  <si>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</si>
  <si>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</si>
  <si>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</si>
  <si>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</si>
  <si>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000 1 09 04053 10 0000 110</t>
  </si>
  <si>
    <t>Муниципальная долгосрочная целевая программа "Развитие муниципальной службы в Гуково-Гнилушевском сельском поселении на 2012-2014 годы"</t>
  </si>
  <si>
    <t>95101040020400242225</t>
  </si>
  <si>
    <t>95101040020400242300</t>
  </si>
  <si>
    <t>95101040020400242340</t>
  </si>
  <si>
    <t>95101040020400244221</t>
  </si>
  <si>
    <t>95101070200900880000</t>
  </si>
  <si>
    <t>95101070200900880200</t>
  </si>
  <si>
    <t>95101070200900880290</t>
  </si>
  <si>
    <t>Социальное обеспечение</t>
  </si>
  <si>
    <t>95101020020300122260</t>
  </si>
  <si>
    <t>95101020020300122262</t>
  </si>
  <si>
    <t>95101130700500323000</t>
  </si>
  <si>
    <t>95101130700500323200</t>
  </si>
  <si>
    <t>95101130700500323290</t>
  </si>
  <si>
    <t>Областная долгосрочная целевая программа "Культура Дона (2010-2014 годы)"</t>
  </si>
  <si>
    <t>95108015220000000000</t>
  </si>
  <si>
    <t>95108015220900000000</t>
  </si>
  <si>
    <t>95108015220900611000</t>
  </si>
  <si>
    <t>95108015220900611240</t>
  </si>
  <si>
    <t>95108015220900611241</t>
  </si>
  <si>
    <t>95110030700500321000</t>
  </si>
  <si>
    <t>95110030700500321200</t>
  </si>
  <si>
    <t>95110030700500321260</t>
  </si>
  <si>
    <t>95110030700500321262</t>
  </si>
  <si>
    <t>95105017951000322226</t>
  </si>
  <si>
    <t>95101040020400242310</t>
  </si>
  <si>
    <t>ОТЧЕТ ОБ ИСПОЛНЕНИИ БЮДЖЕТА                                                                                                                                 на 01 января 2013 г.</t>
  </si>
  <si>
    <t>01.01.2013</t>
  </si>
  <si>
    <t>95104097951202244222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</si>
  <si>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</si>
  <si>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</si>
  <si>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</si>
  <si>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</si>
  <si>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</si>
  <si>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-</t>
  </si>
  <si>
    <t>520</t>
  </si>
  <si>
    <t>_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</si>
  <si>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</si>
  <si>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</si>
  <si>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</si>
  <si>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</si>
  <si>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951 01 05 00 00 00 0000 000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</si>
  <si>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</si>
  <si>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</si>
  <si>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</si>
  <si>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</si>
  <si>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</si>
  <si>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</si>
  <si>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поселений</t>
  </si>
  <si>
    <t>951 01 05 02 01 10 0000 510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</si>
  <si>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</si>
  <si>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</si>
  <si>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</si>
  <si>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</si>
  <si>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</si>
  <si>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</si>
  <si>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поселений</t>
  </si>
  <si>
    <t>951 01 05 02 01 10 0000 610</t>
  </si>
  <si>
    <t>Глава Гуково-Гнилушевского сельского поселения</t>
  </si>
  <si>
    <t>Г.В.Щербаков</t>
  </si>
  <si>
    <t>Начальник</t>
  </si>
  <si>
    <t>сектора экономики и финансов</t>
  </si>
  <si>
    <t>Ведущий специалист,главный бухгалтер</t>
  </si>
  <si>
    <t>И.Н.Салькова</t>
  </si>
  <si>
    <t xml:space="preserve"> г.</t>
  </si>
  <si>
    <t>_____________Г.В.Щербаков</t>
  </si>
  <si>
    <t xml:space="preserve">                                                  </t>
  </si>
  <si>
    <t>____________</t>
  </si>
  <si>
    <t>Л.Я.Чернышева</t>
  </si>
  <si>
    <t>31</t>
  </si>
  <si>
    <t>декабря</t>
  </si>
  <si>
    <t>2012</t>
  </si>
  <si>
    <t>95105017951000322200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</si>
  <si>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</si>
  <si>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долгосрочная целевая программа "Пожарная безопасность и защита населения и территорий Гуково-Гнилушевского сельского поселения от чрезвычайных ситуаций на 2011-2014 годы"</t>
  </si>
  <si>
    <t>Муниципальная долгосрочная целевая программа "Благоустройство территории и развитие дорожного хозяйства Гуково-Гнилушевского сельского поселения на 2011-2014 годы"</t>
  </si>
  <si>
    <t>Областная долгосрочная целевая программа "Развитие транспортной инфраструктуры в Ростовской области на 2010-2014 годы"</t>
  </si>
  <si>
    <t>Муниципальная долгосрочная целевая программа "Обеспечение жильем отдельных категорий и стимулирование развития жилищногостроительства на 2010-2014 годы"</t>
  </si>
  <si>
    <t>95111017950900240000</t>
  </si>
  <si>
    <t>Иные закупки товаров,работ и услуг для государственных(муниципальных )нужд</t>
  </si>
  <si>
    <t>95111017950900200000</t>
  </si>
  <si>
    <t>Закупка товаров,работ и услуг для государственных(муниципальных )нужд</t>
  </si>
  <si>
    <t>Муниципальная долгосрочная целевая программа "Развитие физической культуры и спорта в Гуково-Гнилушевском сельском поселении на 2011-2014 годы"</t>
  </si>
  <si>
    <t>95110030700500320000</t>
  </si>
  <si>
    <t>Социальные выплаты граждан,кроме публичных нормативных социальных выплат</t>
  </si>
  <si>
    <t>95110030700500300000</t>
  </si>
  <si>
    <t>Иные бюджетные асигнования</t>
  </si>
  <si>
    <t>95110030700000000000</t>
  </si>
  <si>
    <t>95108017951102610000</t>
  </si>
  <si>
    <t>Субсидии бюджетным учреждениям</t>
  </si>
  <si>
    <t>95108017951102600000</t>
  </si>
  <si>
    <t>Предоставление субсидий государственным и муниципальным (бюджетным,автономным учреждениям и иным некомерческим организациям</t>
  </si>
  <si>
    <t>95108017951101610000</t>
  </si>
  <si>
    <t>95108017951101600000</t>
  </si>
  <si>
    <t>95105037951203240000</t>
  </si>
  <si>
    <t>95105037951203200000</t>
  </si>
  <si>
    <t>95105037951201240000</t>
  </si>
  <si>
    <t>95105037951201200000</t>
  </si>
  <si>
    <t>95105027952100240000</t>
  </si>
  <si>
    <t>95105027952100200000</t>
  </si>
  <si>
    <t>95105017951000300000</t>
  </si>
  <si>
    <t>95105017950000000000</t>
  </si>
  <si>
    <t>95104125210000000000</t>
  </si>
  <si>
    <t>95104097951202240000</t>
  </si>
  <si>
    <t>95104097951202200000</t>
  </si>
  <si>
    <t>95104095222700240000</t>
  </si>
  <si>
    <t>95104095222700200000</t>
  </si>
  <si>
    <t>95103097951500240000</t>
  </si>
  <si>
    <t>95103097951500200000</t>
  </si>
  <si>
    <t>95103095210600500000</t>
  </si>
  <si>
    <t>95103095210000000000</t>
  </si>
  <si>
    <t>95102030013600120000</t>
  </si>
  <si>
    <t>Расходы на выплату персоналу государственных(муниципальных) органов</t>
  </si>
  <si>
    <t>95102030013600100000</t>
  </si>
  <si>
    <t>Расходы на выплату персоналу  в целях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</si>
  <si>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95102030010000000000</t>
  </si>
  <si>
    <t>Руководство и управление в сфере установленных функций</t>
  </si>
  <si>
    <t>95101130700500320000</t>
  </si>
  <si>
    <t>95101130700500300000</t>
  </si>
  <si>
    <t>Социальное обеспечение и иные выплаты населению</t>
  </si>
  <si>
    <t>95101130700000000000</t>
  </si>
  <si>
    <t>95101110700500800000</t>
  </si>
  <si>
    <t>95101110700000000000</t>
  </si>
  <si>
    <t>95101070201000800000</t>
  </si>
  <si>
    <t>95101070200900800000</t>
  </si>
  <si>
    <t>95101070200000000000</t>
  </si>
  <si>
    <t>Проведение выборов и референдумов</t>
  </si>
  <si>
    <t>95101045210215240000</t>
  </si>
  <si>
    <t>95101045210215200000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</si>
  <si>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4.4,5.1,5.2,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25.10.2002 № 273-ЗС "Об административных правонарушениях"</t>
  </si>
  <si>
    <t>95101045210000000000</t>
  </si>
  <si>
    <t>Субвенции бюджетам муниципальных образований для финансового оьеспечения расходных обязательств,возникающих при выполнении государственных полномочий Российской Федерации,субъектов Российской Федерации,переданных для осуществления органами местного самоуправления вустановленном порядке</t>
  </si>
  <si>
    <t>95101047952200240000</t>
  </si>
  <si>
    <t>95101047952200200000</t>
  </si>
  <si>
    <t>95101045210600500000</t>
  </si>
  <si>
    <t>95101040020400850000</t>
  </si>
  <si>
    <t>95101040020400800000</t>
  </si>
  <si>
    <t>Уплата налогов ,сборов и иных платежей</t>
  </si>
  <si>
    <t>95101040020400200000</t>
  </si>
  <si>
    <t>закупка товаров ,работ и услуг для государственных(муниципальных) нужд</t>
  </si>
  <si>
    <t>95101040020400120000</t>
  </si>
  <si>
    <t>95101040020400100000</t>
  </si>
  <si>
    <t>Расходы на выплату персоналу в целях обеспечения выполнения функций государственными муниципальными органами,казенными учреждениями,органами уапрвления государственными внебюджетными фондами</t>
  </si>
  <si>
    <t>95101040020000000000</t>
  </si>
  <si>
    <t>Руководство и управление в сфере установленных функций органов государственной власти обьектов Российской Федерации и органов местного управления</t>
  </si>
  <si>
    <t>95101020020300120000</t>
  </si>
  <si>
    <t>95101020020300100000</t>
  </si>
  <si>
    <t>95101020020000000000</t>
  </si>
  <si>
    <t>Руководство и управление в сфере установленных функций органов государственной власти обьектов Российской Федерации и органов местного самоуправления</t>
  </si>
  <si>
    <t>95105025210102800000</t>
  </si>
  <si>
    <t>95105017951000320000</t>
  </si>
  <si>
    <t>95104125210600500000</t>
  </si>
  <si>
    <t>95114035210300500000</t>
  </si>
  <si>
    <t xml:space="preserve">             Результат исполнения бюджета (дефицит/профицит)</t>
  </si>
  <si>
    <t>Субсидии  юридическим лицам (кроме государственных (муниципальных) учреждений и физическим лицам - производителям товаров, работ, услуг</t>
  </si>
  <si>
    <t>Межбюджетные трасферты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</si>
</sst>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#,##0.0"/>
    <numFmt numFmtId="181" formatCode="#,##0.0_ ;[Red]\-#,##0.0\ "/>
    <numFmt numFmtId="182" formatCode="#,##0.00_ ;[Red]\-#,##0.00\ 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color indexed="12"/>
      <name val="Arial Cyr"/>
      <family val="0"/>
    </font>
    <font>
      <sz val="9"/>
      <name val="Arial Cyr"/>
      <family val="0"/>
    </font>
    <font>
      <b/>
      <sz val="9"/>
      <color indexed="12"/>
      <name val="Arial Cyr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Arial"/>
      <family val="2"/>
    </font>
    <font>
      <b/>
      <sz val="9"/>
      <name val="Arial Cyr"/>
      <family val="2"/>
    </font>
    <font>
      <vertAlign val="superscript"/>
      <sz val="9"/>
      <name val="Arial"/>
      <family val="2"/>
    </font>
    <font>
      <sz val="9"/>
      <color indexed="8"/>
      <name val="Arial Cyr"/>
      <family val="0"/>
    </font>
    <font>
      <b/>
      <sz val="11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medium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right"/>
    </xf>
    <xf numFmtId="49" fontId="8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 wrapText="1"/>
    </xf>
    <xf numFmtId="3" fontId="8" fillId="0" borderId="15" xfId="0" applyNumberFormat="1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0" fillId="0" borderId="15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" fontId="8" fillId="0" borderId="15" xfId="0" applyNumberFormat="1" applyFont="1" applyFill="1" applyBorder="1" applyAlignment="1">
      <alignment horizontal="right" wrapText="1"/>
    </xf>
    <xf numFmtId="4" fontId="8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justify" vertical="top" wrapText="1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wrapText="1"/>
    </xf>
    <xf numFmtId="181" fontId="10" fillId="0" borderId="15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vertical="center" wrapText="1"/>
    </xf>
    <xf numFmtId="4" fontId="8" fillId="0" borderId="15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vertical="top" wrapText="1"/>
    </xf>
    <xf numFmtId="4" fontId="6" fillId="0" borderId="15" xfId="0" applyNumberFormat="1" applyFont="1" applyBorder="1" applyAlignment="1">
      <alignment horizontal="right"/>
    </xf>
    <xf numFmtId="4" fontId="13" fillId="0" borderId="15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center" wrapText="1"/>
    </xf>
    <xf numFmtId="4" fontId="8" fillId="0" borderId="24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center" wrapText="1"/>
    </xf>
    <xf numFmtId="4" fontId="8" fillId="0" borderId="28" xfId="0" applyNumberFormat="1" applyFont="1" applyFill="1" applyBorder="1" applyAlignment="1">
      <alignment horizontal="right"/>
    </xf>
    <xf numFmtId="49" fontId="8" fillId="0" borderId="18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right"/>
    </xf>
    <xf numFmtId="4" fontId="8" fillId="0" borderId="3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left" wrapText="1"/>
    </xf>
    <xf numFmtId="49" fontId="15" fillId="0" borderId="32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center" wrapText="1"/>
    </xf>
    <xf numFmtId="49" fontId="8" fillId="0" borderId="37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right"/>
    </xf>
    <xf numFmtId="2" fontId="8" fillId="0" borderId="38" xfId="0" applyNumberFormat="1" applyFont="1" applyFill="1" applyBorder="1" applyAlignment="1">
      <alignment horizontal="right"/>
    </xf>
    <xf numFmtId="4" fontId="8" fillId="0" borderId="39" xfId="0" applyNumberFormat="1" applyFont="1" applyFill="1" applyBorder="1" applyAlignment="1">
      <alignment horizontal="right"/>
    </xf>
    <xf numFmtId="4" fontId="8" fillId="0" borderId="40" xfId="0" applyNumberFormat="1" applyFont="1" applyFill="1" applyBorder="1" applyAlignment="1">
      <alignment horizontal="right"/>
    </xf>
    <xf numFmtId="49" fontId="15" fillId="0" borderId="22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6" fillId="0" borderId="42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vertical="top"/>
    </xf>
    <xf numFmtId="0" fontId="20" fillId="0" borderId="0" xfId="0" applyFont="1" applyBorder="1" applyAlignment="1">
      <alignment/>
    </xf>
    <xf numFmtId="0" fontId="54" fillId="0" borderId="11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wrapText="1"/>
    </xf>
    <xf numFmtId="4" fontId="15" fillId="0" borderId="34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1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49" fontId="6" fillId="0" borderId="23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9" xfId="0" applyFont="1" applyBorder="1" applyAlignment="1">
      <alignment horizontal="left" vertical="center" wrapText="1" indent="2"/>
    </xf>
    <xf numFmtId="0" fontId="6" fillId="0" borderId="50" xfId="0" applyFont="1" applyBorder="1" applyAlignment="1">
      <alignment horizontal="left" vertical="center" wrapText="1" indent="2"/>
    </xf>
    <xf numFmtId="0" fontId="6" fillId="0" borderId="51" xfId="0" applyFont="1" applyBorder="1" applyAlignment="1">
      <alignment horizontal="left" vertical="center" wrapText="1" indent="2"/>
    </xf>
    <xf numFmtId="49" fontId="6" fillId="0" borderId="27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52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55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2"/>
    </xf>
    <xf numFmtId="0" fontId="6" fillId="0" borderId="16" xfId="0" applyFont="1" applyBorder="1" applyAlignment="1">
      <alignment horizontal="left" vertical="center" wrapText="1" indent="2"/>
    </xf>
    <xf numFmtId="0" fontId="6" fillId="0" borderId="5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42" xfId="0" applyFont="1" applyBorder="1" applyAlignment="1">
      <alignment/>
    </xf>
    <xf numFmtId="49" fontId="6" fillId="0" borderId="3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49" fontId="6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2" fontId="17" fillId="0" borderId="47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6" fillId="0" borderId="57" xfId="0" applyFont="1" applyBorder="1" applyAlignment="1">
      <alignment wrapText="1"/>
    </xf>
    <xf numFmtId="0" fontId="6" fillId="0" borderId="58" xfId="0" applyFont="1" applyBorder="1" applyAlignment="1">
      <alignment wrapText="1"/>
    </xf>
    <xf numFmtId="0" fontId="6" fillId="0" borderId="42" xfId="0" applyFont="1" applyBorder="1" applyAlignment="1">
      <alignment wrapText="1"/>
    </xf>
    <xf numFmtId="4" fontId="6" fillId="0" borderId="47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2" fontId="17" fillId="0" borderId="48" xfId="0" applyNumberFormat="1" applyFont="1" applyBorder="1" applyAlignment="1">
      <alignment horizontal="center"/>
    </xf>
    <xf numFmtId="2" fontId="17" fillId="0" borderId="34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2" fontId="17" fillId="0" borderId="60" xfId="0" applyNumberFormat="1" applyFont="1" applyBorder="1" applyAlignment="1">
      <alignment horizontal="center"/>
    </xf>
    <xf numFmtId="2" fontId="17" fillId="0" borderId="61" xfId="0" applyNumberFormat="1" applyFont="1" applyBorder="1" applyAlignment="1">
      <alignment horizontal="center"/>
    </xf>
    <xf numFmtId="2" fontId="17" fillId="0" borderId="59" xfId="0" applyNumberFormat="1" applyFont="1" applyBorder="1" applyAlignment="1">
      <alignment horizontal="center"/>
    </xf>
    <xf numFmtId="2" fontId="17" fillId="0" borderId="62" xfId="0" applyNumberFormat="1" applyFont="1" applyBorder="1" applyAlignment="1">
      <alignment horizontal="center"/>
    </xf>
    <xf numFmtId="2" fontId="17" fillId="0" borderId="63" xfId="0" applyNumberFormat="1" applyFont="1" applyBorder="1" applyAlignment="1">
      <alignment horizontal="center"/>
    </xf>
    <xf numFmtId="2" fontId="17" fillId="0" borderId="37" xfId="0" applyNumberFormat="1" applyFont="1" applyBorder="1" applyAlignment="1">
      <alignment horizontal="center"/>
    </xf>
    <xf numFmtId="4" fontId="17" fillId="0" borderId="62" xfId="0" applyNumberFormat="1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0" fillId="0" borderId="58" xfId="0" applyBorder="1" applyAlignment="1">
      <alignment wrapText="1"/>
    </xf>
    <xf numFmtId="0" fontId="6" fillId="0" borderId="0" xfId="0" applyFont="1" applyAlignment="1">
      <alignment/>
    </xf>
    <xf numFmtId="0" fontId="6" fillId="0" borderId="64" xfId="0" applyFont="1" applyBorder="1" applyAlignment="1">
      <alignment wrapText="1"/>
    </xf>
    <xf numFmtId="0" fontId="6" fillId="0" borderId="65" xfId="0" applyFont="1" applyBorder="1" applyAlignment="1">
      <alignment wrapText="1"/>
    </xf>
    <xf numFmtId="0" fontId="6" fillId="0" borderId="66" xfId="0" applyFont="1" applyBorder="1" applyAlignment="1">
      <alignment wrapText="1"/>
    </xf>
    <xf numFmtId="4" fontId="8" fillId="0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SheetLayoutView="100" zoomScalePageLayoutView="0" workbookViewId="0" topLeftCell="A8">
      <selection activeCell="F50" sqref="F50:F53"/>
    </sheetView>
  </sheetViews>
  <sheetFormatPr defaultColWidth="8.875" defaultRowHeight="12.75"/>
  <cols>
    <col min="1" max="1" width="44.375" style="6" customWidth="1"/>
    <col min="2" max="2" width="5.375" style="2" customWidth="1"/>
    <col min="3" max="3" width="23.375" style="2" customWidth="1"/>
    <col min="4" max="4" width="13.75390625" style="54" customWidth="1"/>
    <col min="5" max="5" width="11.875" style="54" customWidth="1"/>
    <col min="6" max="6" width="14.00390625" style="2" customWidth="1"/>
    <col min="7" max="16384" width="8.875" style="2" customWidth="1"/>
  </cols>
  <sheetData>
    <row r="1" spans="1:5" ht="12.75" customHeight="1">
      <c r="A1" s="115" t="s">
        <v>448</v>
      </c>
      <c r="B1" s="116"/>
      <c r="C1" s="116"/>
      <c r="D1" s="116"/>
      <c r="E1" s="1"/>
    </row>
    <row r="2" spans="1:6" ht="21.75" customHeight="1" thickBot="1">
      <c r="A2" s="116"/>
      <c r="B2" s="116"/>
      <c r="C2" s="116"/>
      <c r="D2" s="116"/>
      <c r="E2" s="1"/>
      <c r="F2" s="3"/>
    </row>
    <row r="3" spans="1:6" ht="10.5" customHeight="1">
      <c r="A3" s="116"/>
      <c r="B3" s="116"/>
      <c r="C3" s="116"/>
      <c r="D3" s="116"/>
      <c r="E3" s="4"/>
      <c r="F3" s="5" t="s">
        <v>305</v>
      </c>
    </row>
    <row r="4" spans="2:6" ht="11.25">
      <c r="B4" s="7"/>
      <c r="D4" s="8"/>
      <c r="E4" s="9" t="s">
        <v>306</v>
      </c>
      <c r="F4" s="10" t="s">
        <v>307</v>
      </c>
    </row>
    <row r="5" spans="1:6" ht="11.25">
      <c r="A5" s="11"/>
      <c r="B5" s="12"/>
      <c r="C5" s="12"/>
      <c r="D5" s="13"/>
      <c r="E5" s="14" t="s">
        <v>308</v>
      </c>
      <c r="F5" s="10" t="s">
        <v>449</v>
      </c>
    </row>
    <row r="6" spans="1:6" ht="11.25">
      <c r="A6" s="11"/>
      <c r="B6" s="12"/>
      <c r="C6" s="12"/>
      <c r="D6" s="13"/>
      <c r="E6" s="14" t="s">
        <v>309</v>
      </c>
      <c r="F6" s="10" t="s">
        <v>310</v>
      </c>
    </row>
    <row r="7" spans="1:6" ht="13.5" customHeight="1">
      <c r="A7" s="11" t="s">
        <v>311</v>
      </c>
      <c r="B7" s="12"/>
      <c r="C7" s="12"/>
      <c r="D7" s="13"/>
      <c r="E7" s="14" t="s">
        <v>312</v>
      </c>
      <c r="F7" s="10" t="s">
        <v>313</v>
      </c>
    </row>
    <row r="8" spans="1:8" ht="23.25" customHeight="1">
      <c r="A8" s="117" t="s">
        <v>314</v>
      </c>
      <c r="B8" s="117"/>
      <c r="C8" s="117"/>
      <c r="D8" s="117"/>
      <c r="E8" s="15" t="s">
        <v>315</v>
      </c>
      <c r="F8" s="10" t="s">
        <v>316</v>
      </c>
      <c r="H8" s="14"/>
    </row>
    <row r="9" spans="1:6" ht="11.25">
      <c r="A9" s="11" t="s">
        <v>317</v>
      </c>
      <c r="B9" s="16"/>
      <c r="C9" s="16"/>
      <c r="D9" s="17"/>
      <c r="E9" s="14"/>
      <c r="F9" s="18"/>
    </row>
    <row r="10" spans="1:6" ht="12" thickBot="1">
      <c r="A10" s="11" t="s">
        <v>318</v>
      </c>
      <c r="B10" s="12"/>
      <c r="C10" s="12"/>
      <c r="D10" s="13"/>
      <c r="E10" s="14" t="s">
        <v>319</v>
      </c>
      <c r="F10" s="19" t="s">
        <v>320</v>
      </c>
    </row>
    <row r="11" spans="1:6" ht="11.25">
      <c r="A11" s="118" t="s">
        <v>321</v>
      </c>
      <c r="B11" s="118"/>
      <c r="C11" s="118"/>
      <c r="D11" s="118"/>
      <c r="E11" s="118"/>
      <c r="F11" s="20"/>
    </row>
    <row r="12" spans="1:6" ht="7.5" customHeight="1">
      <c r="A12" s="21"/>
      <c r="B12" s="22"/>
      <c r="D12" s="23"/>
      <c r="E12" s="24"/>
      <c r="F12" s="25"/>
    </row>
    <row r="13" spans="1:6" ht="35.25">
      <c r="A13" s="26" t="s">
        <v>322</v>
      </c>
      <c r="B13" s="27" t="s">
        <v>323</v>
      </c>
      <c r="C13" s="27" t="s">
        <v>324</v>
      </c>
      <c r="D13" s="28" t="s">
        <v>325</v>
      </c>
      <c r="E13" s="28" t="s">
        <v>0</v>
      </c>
      <c r="F13" s="28" t="s">
        <v>326</v>
      </c>
    </row>
    <row r="14" spans="1:6" ht="11.25">
      <c r="A14" s="29">
        <v>1</v>
      </c>
      <c r="B14" s="30">
        <v>2</v>
      </c>
      <c r="C14" s="30">
        <v>3</v>
      </c>
      <c r="D14" s="31">
        <v>4</v>
      </c>
      <c r="E14" s="32">
        <v>5</v>
      </c>
      <c r="F14" s="32">
        <v>6</v>
      </c>
    </row>
    <row r="15" spans="1:6" s="37" customFormat="1" ht="12">
      <c r="A15" s="33" t="s">
        <v>327</v>
      </c>
      <c r="B15" s="34" t="s">
        <v>328</v>
      </c>
      <c r="C15" s="34"/>
      <c r="D15" s="35">
        <f>D17+D62</f>
        <v>10297700</v>
      </c>
      <c r="E15" s="35">
        <f>E17+E63</f>
        <v>10657349.750000002</v>
      </c>
      <c r="F15" s="36">
        <f>D15-E15</f>
        <v>-359649.75000000186</v>
      </c>
    </row>
    <row r="16" spans="1:6" s="37" customFormat="1" ht="12">
      <c r="A16" s="38" t="s">
        <v>21</v>
      </c>
      <c r="B16" s="34"/>
      <c r="C16" s="34"/>
      <c r="D16" s="35"/>
      <c r="E16" s="35"/>
      <c r="F16" s="36"/>
    </row>
    <row r="17" spans="1:6" s="39" customFormat="1" ht="18" customHeight="1">
      <c r="A17" s="33" t="s">
        <v>329</v>
      </c>
      <c r="B17" s="34" t="s">
        <v>328</v>
      </c>
      <c r="C17" s="34" t="s">
        <v>330</v>
      </c>
      <c r="D17" s="35">
        <f>D18+D24+D39+D47+D50+D54+D58</f>
        <v>9929000</v>
      </c>
      <c r="E17" s="35">
        <f>E18+E24+E39+E47+E50+E54+E58</f>
        <v>10288779.520000001</v>
      </c>
      <c r="F17" s="36">
        <f aca="true" t="shared" si="0" ref="F17:F71">D17-E17</f>
        <v>-359779.5200000014</v>
      </c>
    </row>
    <row r="18" spans="1:6" ht="14.25" customHeight="1">
      <c r="A18" s="38" t="s">
        <v>331</v>
      </c>
      <c r="B18" s="30" t="s">
        <v>328</v>
      </c>
      <c r="C18" s="30" t="s">
        <v>332</v>
      </c>
      <c r="D18" s="40">
        <f>D19</f>
        <v>7350000</v>
      </c>
      <c r="E18" s="40">
        <f>E19</f>
        <v>7630649.36</v>
      </c>
      <c r="F18" s="41">
        <f t="shared" si="0"/>
        <v>-280649.36000000034</v>
      </c>
    </row>
    <row r="19" spans="1:6" ht="16.5" customHeight="1">
      <c r="A19" s="38" t="s">
        <v>333</v>
      </c>
      <c r="B19" s="30" t="s">
        <v>328</v>
      </c>
      <c r="C19" s="30" t="s">
        <v>334</v>
      </c>
      <c r="D19" s="40">
        <f>D21</f>
        <v>7350000</v>
      </c>
      <c r="E19" s="40">
        <f>E21+E22+E23</f>
        <v>7630649.36</v>
      </c>
      <c r="F19" s="41">
        <f t="shared" si="0"/>
        <v>-280649.36000000034</v>
      </c>
    </row>
    <row r="20" spans="1:6" ht="1.5" customHeight="1">
      <c r="A20" s="38"/>
      <c r="B20" s="30"/>
      <c r="C20" s="30"/>
      <c r="D20" s="40"/>
      <c r="E20" s="42"/>
      <c r="F20" s="41">
        <f t="shared" si="0"/>
        <v>0</v>
      </c>
    </row>
    <row r="21" spans="1:6" ht="66.75" customHeight="1">
      <c r="A21" s="43" t="s">
        <v>335</v>
      </c>
      <c r="B21" s="30" t="s">
        <v>328</v>
      </c>
      <c r="C21" s="30" t="s">
        <v>336</v>
      </c>
      <c r="D21" s="40">
        <v>7350000</v>
      </c>
      <c r="E21" s="42">
        <v>7588477.08</v>
      </c>
      <c r="F21" s="41">
        <f t="shared" si="0"/>
        <v>-238477.08000000007</v>
      </c>
    </row>
    <row r="22" spans="1:6" ht="85.5" customHeight="1">
      <c r="A22" s="43" t="s">
        <v>337</v>
      </c>
      <c r="B22" s="30" t="s">
        <v>328</v>
      </c>
      <c r="C22" s="30" t="s">
        <v>338</v>
      </c>
      <c r="D22" s="40"/>
      <c r="E22" s="42">
        <v>1524.21</v>
      </c>
      <c r="F22" s="210" t="s">
        <v>456</v>
      </c>
    </row>
    <row r="23" spans="1:6" ht="36" customHeight="1">
      <c r="A23" s="43" t="s">
        <v>339</v>
      </c>
      <c r="B23" s="30" t="s">
        <v>328</v>
      </c>
      <c r="C23" s="30" t="s">
        <v>340</v>
      </c>
      <c r="D23" s="40"/>
      <c r="E23" s="42">
        <v>40648.07</v>
      </c>
      <c r="F23" s="41">
        <f t="shared" si="0"/>
        <v>-40648.07</v>
      </c>
    </row>
    <row r="24" spans="1:6" ht="16.5" customHeight="1">
      <c r="A24" s="44" t="s">
        <v>341</v>
      </c>
      <c r="B24" s="30" t="s">
        <v>328</v>
      </c>
      <c r="C24" s="45" t="s">
        <v>342</v>
      </c>
      <c r="D24" s="46">
        <v>147100</v>
      </c>
      <c r="E24" s="42">
        <v>252213.82</v>
      </c>
      <c r="F24" s="41">
        <f t="shared" si="0"/>
        <v>-105113.82</v>
      </c>
    </row>
    <row r="25" spans="1:6" ht="25.5" customHeight="1">
      <c r="A25" s="44" t="s">
        <v>343</v>
      </c>
      <c r="B25" s="30" t="s">
        <v>328</v>
      </c>
      <c r="C25" s="45" t="s">
        <v>344</v>
      </c>
      <c r="D25" s="46">
        <v>15600</v>
      </c>
      <c r="E25" s="42">
        <f>E26+E34</f>
        <v>19188.75</v>
      </c>
      <c r="F25" s="41">
        <f t="shared" si="0"/>
        <v>-3588.75</v>
      </c>
    </row>
    <row r="26" spans="1:6" ht="25.5" customHeight="1">
      <c r="A26" s="44" t="s">
        <v>345</v>
      </c>
      <c r="B26" s="30" t="s">
        <v>328</v>
      </c>
      <c r="C26" s="45" t="s">
        <v>346</v>
      </c>
      <c r="D26" s="46">
        <v>15600</v>
      </c>
      <c r="E26" s="42">
        <f>E32+E33</f>
        <v>11774.77</v>
      </c>
      <c r="F26" s="41">
        <f>D26-E26</f>
        <v>3825.2299999999996</v>
      </c>
    </row>
    <row r="27" spans="1:6" ht="36.75" customHeight="1" hidden="1">
      <c r="A27" s="44" t="s">
        <v>345</v>
      </c>
      <c r="B27" s="30" t="s">
        <v>328</v>
      </c>
      <c r="C27" s="45" t="s">
        <v>347</v>
      </c>
      <c r="D27" s="46">
        <v>95600</v>
      </c>
      <c r="E27" s="42">
        <v>5948.48</v>
      </c>
      <c r="F27" s="41">
        <f t="shared" si="0"/>
        <v>89651.52</v>
      </c>
    </row>
    <row r="28" spans="1:6" ht="40.5" customHeight="1" hidden="1">
      <c r="A28" s="47" t="s">
        <v>348</v>
      </c>
      <c r="B28" s="30" t="s">
        <v>328</v>
      </c>
      <c r="C28" s="45"/>
      <c r="D28" s="46">
        <v>95600</v>
      </c>
      <c r="E28" s="42"/>
      <c r="F28" s="41">
        <f t="shared" si="0"/>
        <v>95600</v>
      </c>
    </row>
    <row r="29" spans="1:6" ht="40.5" customHeight="1" hidden="1">
      <c r="A29" s="44" t="s">
        <v>349</v>
      </c>
      <c r="B29" s="30" t="s">
        <v>328</v>
      </c>
      <c r="C29" s="45"/>
      <c r="D29" s="46">
        <v>95600</v>
      </c>
      <c r="E29" s="42"/>
      <c r="F29" s="41">
        <f t="shared" si="0"/>
        <v>95600</v>
      </c>
    </row>
    <row r="30" spans="1:6" ht="47.25" customHeight="1" hidden="1">
      <c r="A30" s="44" t="s">
        <v>349</v>
      </c>
      <c r="B30" s="30" t="s">
        <v>328</v>
      </c>
      <c r="C30" s="45"/>
      <c r="D30" s="46">
        <v>95600</v>
      </c>
      <c r="E30" s="42"/>
      <c r="F30" s="41">
        <f t="shared" si="0"/>
        <v>95600</v>
      </c>
    </row>
    <row r="31" spans="1:6" ht="38.25" customHeight="1" hidden="1">
      <c r="A31" s="44" t="s">
        <v>350</v>
      </c>
      <c r="B31" s="30" t="s">
        <v>328</v>
      </c>
      <c r="C31" s="45"/>
      <c r="D31" s="46">
        <v>95600</v>
      </c>
      <c r="E31" s="42"/>
      <c r="F31" s="41">
        <f t="shared" si="0"/>
        <v>95600</v>
      </c>
    </row>
    <row r="32" spans="1:6" ht="28.5" customHeight="1">
      <c r="A32" s="44" t="s">
        <v>345</v>
      </c>
      <c r="B32" s="30" t="s">
        <v>328</v>
      </c>
      <c r="C32" s="45" t="s">
        <v>347</v>
      </c>
      <c r="D32" s="46">
        <v>15600</v>
      </c>
      <c r="E32" s="42">
        <v>11774.62</v>
      </c>
      <c r="F32" s="41">
        <f>D32-E32</f>
        <v>3825.379999999999</v>
      </c>
    </row>
    <row r="33" spans="1:6" ht="40.5" customHeight="1">
      <c r="A33" s="43" t="s">
        <v>348</v>
      </c>
      <c r="B33" s="30" t="s">
        <v>328</v>
      </c>
      <c r="C33" s="45" t="s">
        <v>351</v>
      </c>
      <c r="D33" s="46"/>
      <c r="E33" s="42">
        <v>0.15</v>
      </c>
      <c r="F33" s="210" t="s">
        <v>456</v>
      </c>
    </row>
    <row r="34" spans="1:6" ht="36.75" customHeight="1">
      <c r="A34" s="43" t="s">
        <v>349</v>
      </c>
      <c r="B34" s="30" t="s">
        <v>328</v>
      </c>
      <c r="C34" s="45" t="s">
        <v>352</v>
      </c>
      <c r="D34" s="46">
        <v>3600</v>
      </c>
      <c r="E34" s="42">
        <v>7413.98</v>
      </c>
      <c r="F34" s="41">
        <f t="shared" si="0"/>
        <v>-3813.9799999999996</v>
      </c>
    </row>
    <row r="35" spans="1:6" ht="36.75" customHeight="1">
      <c r="A35" s="43" t="s">
        <v>350</v>
      </c>
      <c r="B35" s="30" t="s">
        <v>328</v>
      </c>
      <c r="C35" s="45" t="s">
        <v>353</v>
      </c>
      <c r="D35" s="46"/>
      <c r="E35" s="42">
        <v>42.81</v>
      </c>
      <c r="F35" s="41">
        <f t="shared" si="0"/>
        <v>-42.81</v>
      </c>
    </row>
    <row r="36" spans="1:6" ht="18.75" customHeight="1">
      <c r="A36" s="38" t="s">
        <v>354</v>
      </c>
      <c r="B36" s="30" t="s">
        <v>328</v>
      </c>
      <c r="C36" s="30" t="s">
        <v>355</v>
      </c>
      <c r="D36" s="48">
        <v>127900</v>
      </c>
      <c r="E36" s="42">
        <f>E37</f>
        <v>232982.26</v>
      </c>
      <c r="F36" s="41">
        <f t="shared" si="0"/>
        <v>-105082.26000000001</v>
      </c>
    </row>
    <row r="37" spans="1:6" ht="15" customHeight="1">
      <c r="A37" s="38" t="s">
        <v>354</v>
      </c>
      <c r="B37" s="30" t="s">
        <v>328</v>
      </c>
      <c r="C37" s="30" t="s">
        <v>356</v>
      </c>
      <c r="D37" s="48">
        <v>127900</v>
      </c>
      <c r="E37" s="42">
        <v>232982.26</v>
      </c>
      <c r="F37" s="41">
        <f t="shared" si="0"/>
        <v>-105082.26000000001</v>
      </c>
    </row>
    <row r="38" spans="1:6" ht="22.5" customHeight="1" hidden="1">
      <c r="A38" s="49"/>
      <c r="B38" s="30"/>
      <c r="C38" s="30"/>
      <c r="D38" s="48"/>
      <c r="E38" s="42"/>
      <c r="F38" s="42"/>
    </row>
    <row r="39" spans="1:6" ht="15" customHeight="1">
      <c r="A39" s="38" t="s">
        <v>357</v>
      </c>
      <c r="B39" s="30" t="s">
        <v>328</v>
      </c>
      <c r="C39" s="30" t="s">
        <v>358</v>
      </c>
      <c r="D39" s="48">
        <f>D40+D42</f>
        <v>1462500</v>
      </c>
      <c r="E39" s="48">
        <f>E40+E42</f>
        <v>1475832.23</v>
      </c>
      <c r="F39" s="42">
        <f t="shared" si="0"/>
        <v>-13332.229999999981</v>
      </c>
    </row>
    <row r="40" spans="1:6" ht="18.75" customHeight="1">
      <c r="A40" s="38" t="s">
        <v>359</v>
      </c>
      <c r="B40" s="30" t="s">
        <v>328</v>
      </c>
      <c r="C40" s="30" t="s">
        <v>360</v>
      </c>
      <c r="D40" s="40">
        <f>D41</f>
        <v>82800</v>
      </c>
      <c r="E40" s="40">
        <f>E41</f>
        <v>83155.9</v>
      </c>
      <c r="F40" s="41">
        <f t="shared" si="0"/>
        <v>-355.8999999999942</v>
      </c>
    </row>
    <row r="41" spans="1:6" ht="37.5" customHeight="1">
      <c r="A41" s="38" t="s">
        <v>361</v>
      </c>
      <c r="B41" s="30" t="s">
        <v>328</v>
      </c>
      <c r="C41" s="30" t="s">
        <v>362</v>
      </c>
      <c r="D41" s="40">
        <v>82800</v>
      </c>
      <c r="E41" s="42">
        <v>83155.9</v>
      </c>
      <c r="F41" s="41">
        <f t="shared" si="0"/>
        <v>-355.8999999999942</v>
      </c>
    </row>
    <row r="42" spans="1:6" ht="16.5" customHeight="1">
      <c r="A42" s="38" t="s">
        <v>363</v>
      </c>
      <c r="B42" s="30" t="s">
        <v>328</v>
      </c>
      <c r="C42" s="30" t="s">
        <v>364</v>
      </c>
      <c r="D42" s="48">
        <f>D43+D45</f>
        <v>1379700</v>
      </c>
      <c r="E42" s="48">
        <f>E43+E45</f>
        <v>1392676.33</v>
      </c>
      <c r="F42" s="41">
        <f t="shared" si="0"/>
        <v>-12976.330000000075</v>
      </c>
    </row>
    <row r="43" spans="1:6" ht="35.25" customHeight="1">
      <c r="A43" s="38" t="s">
        <v>365</v>
      </c>
      <c r="B43" s="30" t="s">
        <v>328</v>
      </c>
      <c r="C43" s="30" t="s">
        <v>366</v>
      </c>
      <c r="D43" s="40">
        <f>D44</f>
        <v>1006700</v>
      </c>
      <c r="E43" s="42">
        <f>E44</f>
        <v>1241047.25</v>
      </c>
      <c r="F43" s="41">
        <f t="shared" si="0"/>
        <v>-234347.25</v>
      </c>
    </row>
    <row r="44" spans="1:6" ht="48.75" customHeight="1">
      <c r="A44" s="38" t="s">
        <v>367</v>
      </c>
      <c r="B44" s="30" t="s">
        <v>328</v>
      </c>
      <c r="C44" s="30" t="s">
        <v>368</v>
      </c>
      <c r="D44" s="40">
        <v>1006700</v>
      </c>
      <c r="E44" s="41">
        <v>1241047.25</v>
      </c>
      <c r="F44" s="41">
        <f t="shared" si="0"/>
        <v>-234347.25</v>
      </c>
    </row>
    <row r="45" spans="1:6" ht="42.75" customHeight="1">
      <c r="A45" s="38" t="s">
        <v>369</v>
      </c>
      <c r="B45" s="30" t="s">
        <v>328</v>
      </c>
      <c r="C45" s="30" t="s">
        <v>370</v>
      </c>
      <c r="D45" s="40">
        <f>D46</f>
        <v>373000</v>
      </c>
      <c r="E45" s="40">
        <v>151629.08</v>
      </c>
      <c r="F45" s="41">
        <f t="shared" si="0"/>
        <v>221370.92</v>
      </c>
    </row>
    <row r="46" spans="1:6" ht="46.5" customHeight="1">
      <c r="A46" s="38" t="s">
        <v>371</v>
      </c>
      <c r="B46" s="30" t="s">
        <v>328</v>
      </c>
      <c r="C46" s="30" t="s">
        <v>372</v>
      </c>
      <c r="D46" s="40">
        <v>373000</v>
      </c>
      <c r="E46" s="41">
        <v>137116.58</v>
      </c>
      <c r="F46" s="41">
        <f t="shared" si="0"/>
        <v>235883.42</v>
      </c>
    </row>
    <row r="47" spans="1:6" ht="18.75" customHeight="1">
      <c r="A47" s="38" t="s">
        <v>373</v>
      </c>
      <c r="B47" s="30" t="s">
        <v>328</v>
      </c>
      <c r="C47" s="30" t="s">
        <v>374</v>
      </c>
      <c r="D47" s="40">
        <f>D48</f>
        <v>13800</v>
      </c>
      <c r="E47" s="40">
        <f>E48</f>
        <v>13850</v>
      </c>
      <c r="F47" s="41">
        <f t="shared" si="0"/>
        <v>-50</v>
      </c>
    </row>
    <row r="48" spans="1:6" ht="36.75" customHeight="1">
      <c r="A48" s="38" t="s">
        <v>375</v>
      </c>
      <c r="B48" s="30" t="s">
        <v>328</v>
      </c>
      <c r="C48" s="30" t="s">
        <v>376</v>
      </c>
      <c r="D48" s="40">
        <f>D49</f>
        <v>13800</v>
      </c>
      <c r="E48" s="40">
        <f>E49</f>
        <v>13850</v>
      </c>
      <c r="F48" s="41">
        <f t="shared" si="0"/>
        <v>-50</v>
      </c>
    </row>
    <row r="49" spans="1:6" ht="58.5" customHeight="1">
      <c r="A49" s="38" t="s">
        <v>377</v>
      </c>
      <c r="B49" s="30" t="s">
        <v>328</v>
      </c>
      <c r="C49" s="30" t="s">
        <v>378</v>
      </c>
      <c r="D49" s="40">
        <v>13800</v>
      </c>
      <c r="E49" s="40">
        <v>13850</v>
      </c>
      <c r="F49" s="41">
        <f t="shared" si="0"/>
        <v>-50</v>
      </c>
    </row>
    <row r="50" spans="1:6" ht="24.75" customHeight="1">
      <c r="A50" s="38" t="s">
        <v>379</v>
      </c>
      <c r="B50" s="30" t="s">
        <v>328</v>
      </c>
      <c r="C50" s="30" t="s">
        <v>380</v>
      </c>
      <c r="D50" s="40"/>
      <c r="E50" s="50">
        <f>E51</f>
        <v>15.39</v>
      </c>
      <c r="F50" s="210" t="s">
        <v>456</v>
      </c>
    </row>
    <row r="51" spans="1:6" ht="16.5" customHeight="1">
      <c r="A51" s="38" t="s">
        <v>381</v>
      </c>
      <c r="B51" s="30" t="s">
        <v>328</v>
      </c>
      <c r="C51" s="30" t="s">
        <v>382</v>
      </c>
      <c r="D51" s="40"/>
      <c r="E51" s="50">
        <f>E52</f>
        <v>15.39</v>
      </c>
      <c r="F51" s="210" t="s">
        <v>456</v>
      </c>
    </row>
    <row r="52" spans="1:6" ht="25.5" customHeight="1">
      <c r="A52" s="38" t="s">
        <v>383</v>
      </c>
      <c r="B52" s="30" t="s">
        <v>328</v>
      </c>
      <c r="C52" s="30" t="s">
        <v>384</v>
      </c>
      <c r="D52" s="40"/>
      <c r="E52" s="50">
        <f>E53</f>
        <v>15.39</v>
      </c>
      <c r="F52" s="210" t="s">
        <v>456</v>
      </c>
    </row>
    <row r="53" spans="1:6" ht="27" customHeight="1">
      <c r="A53" s="38" t="s">
        <v>385</v>
      </c>
      <c r="B53" s="30" t="s">
        <v>328</v>
      </c>
      <c r="C53" s="30" t="s">
        <v>421</v>
      </c>
      <c r="D53" s="40"/>
      <c r="E53" s="50">
        <v>15.39</v>
      </c>
      <c r="F53" s="210" t="s">
        <v>456</v>
      </c>
    </row>
    <row r="54" spans="1:6" ht="32.25" customHeight="1">
      <c r="A54" s="38" t="s">
        <v>386</v>
      </c>
      <c r="B54" s="30" t="s">
        <v>328</v>
      </c>
      <c r="C54" s="30" t="s">
        <v>387</v>
      </c>
      <c r="D54" s="40">
        <f aca="true" t="shared" si="1" ref="D54:E56">D55</f>
        <v>900000</v>
      </c>
      <c r="E54" s="40">
        <f t="shared" si="1"/>
        <v>860610.05</v>
      </c>
      <c r="F54" s="41">
        <f t="shared" si="0"/>
        <v>39389.94999999995</v>
      </c>
    </row>
    <row r="55" spans="1:6" ht="61.5" customHeight="1">
      <c r="A55" s="38" t="s">
        <v>388</v>
      </c>
      <c r="B55" s="30" t="s">
        <v>328</v>
      </c>
      <c r="C55" s="30" t="s">
        <v>389</v>
      </c>
      <c r="D55" s="40">
        <f t="shared" si="1"/>
        <v>900000</v>
      </c>
      <c r="E55" s="40">
        <f t="shared" si="1"/>
        <v>860610.05</v>
      </c>
      <c r="F55" s="41">
        <f t="shared" si="0"/>
        <v>39389.94999999995</v>
      </c>
    </row>
    <row r="56" spans="1:6" ht="54.75" customHeight="1">
      <c r="A56" s="38" t="s">
        <v>390</v>
      </c>
      <c r="B56" s="30" t="s">
        <v>328</v>
      </c>
      <c r="C56" s="30" t="s">
        <v>391</v>
      </c>
      <c r="D56" s="40">
        <f t="shared" si="1"/>
        <v>900000</v>
      </c>
      <c r="E56" s="40">
        <f t="shared" si="1"/>
        <v>860610.05</v>
      </c>
      <c r="F56" s="41">
        <f t="shared" si="0"/>
        <v>39389.94999999995</v>
      </c>
    </row>
    <row r="57" spans="1:6" ht="63.75" customHeight="1">
      <c r="A57" s="38" t="s">
        <v>392</v>
      </c>
      <c r="B57" s="30" t="s">
        <v>328</v>
      </c>
      <c r="C57" s="30" t="s">
        <v>393</v>
      </c>
      <c r="D57" s="40">
        <v>900000</v>
      </c>
      <c r="E57" s="41">
        <v>860610.05</v>
      </c>
      <c r="F57" s="41">
        <f t="shared" si="0"/>
        <v>39389.94999999995</v>
      </c>
    </row>
    <row r="58" spans="1:6" ht="23.25">
      <c r="A58" s="38" t="s">
        <v>394</v>
      </c>
      <c r="B58" s="30" t="s">
        <v>328</v>
      </c>
      <c r="C58" s="30" t="s">
        <v>395</v>
      </c>
      <c r="D58" s="40">
        <f aca="true" t="shared" si="2" ref="D58:E60">D59</f>
        <v>55600</v>
      </c>
      <c r="E58" s="40">
        <f t="shared" si="2"/>
        <v>55608.67</v>
      </c>
      <c r="F58" s="41">
        <f t="shared" si="0"/>
        <v>-8.669999999998254</v>
      </c>
    </row>
    <row r="59" spans="1:6" ht="36.75" customHeight="1">
      <c r="A59" s="38" t="s">
        <v>396</v>
      </c>
      <c r="B59" s="30" t="s">
        <v>328</v>
      </c>
      <c r="C59" s="30" t="s">
        <v>397</v>
      </c>
      <c r="D59" s="40">
        <f t="shared" si="2"/>
        <v>55600</v>
      </c>
      <c r="E59" s="40">
        <f t="shared" si="2"/>
        <v>55608.67</v>
      </c>
      <c r="F59" s="41">
        <f t="shared" si="0"/>
        <v>-8.669999999998254</v>
      </c>
    </row>
    <row r="60" spans="1:6" ht="39" customHeight="1">
      <c r="A60" s="38" t="s">
        <v>398</v>
      </c>
      <c r="B60" s="30" t="s">
        <v>328</v>
      </c>
      <c r="C60" s="30" t="s">
        <v>399</v>
      </c>
      <c r="D60" s="40">
        <f t="shared" si="2"/>
        <v>55600</v>
      </c>
      <c r="E60" s="40">
        <f t="shared" si="2"/>
        <v>55608.67</v>
      </c>
      <c r="F60" s="41">
        <f t="shared" si="0"/>
        <v>-8.669999999998254</v>
      </c>
    </row>
    <row r="61" spans="1:6" ht="37.5" customHeight="1">
      <c r="A61" s="38" t="s">
        <v>400</v>
      </c>
      <c r="B61" s="30" t="s">
        <v>328</v>
      </c>
      <c r="C61" s="30" t="s">
        <v>401</v>
      </c>
      <c r="D61" s="40">
        <v>55600</v>
      </c>
      <c r="E61" s="41">
        <v>55608.67</v>
      </c>
      <c r="F61" s="41">
        <f t="shared" si="0"/>
        <v>-8.669999999998254</v>
      </c>
    </row>
    <row r="62" spans="1:6" ht="22.5" customHeight="1">
      <c r="A62" s="33" t="s">
        <v>402</v>
      </c>
      <c r="B62" s="34" t="s">
        <v>328</v>
      </c>
      <c r="C62" s="34" t="s">
        <v>403</v>
      </c>
      <c r="D62" s="51">
        <f>D63</f>
        <v>368700</v>
      </c>
      <c r="E62" s="52">
        <f>E63</f>
        <v>368570.23</v>
      </c>
      <c r="F62" s="42">
        <f t="shared" si="0"/>
        <v>129.77000000001863</v>
      </c>
    </row>
    <row r="63" spans="1:6" ht="27" customHeight="1">
      <c r="A63" s="38" t="s">
        <v>404</v>
      </c>
      <c r="B63" s="30" t="s">
        <v>328</v>
      </c>
      <c r="C63" s="30" t="s">
        <v>405</v>
      </c>
      <c r="D63" s="48">
        <f>D64+D69</f>
        <v>368700</v>
      </c>
      <c r="E63" s="48">
        <f>E64+E69</f>
        <v>368570.23</v>
      </c>
      <c r="F63" s="42">
        <f t="shared" si="0"/>
        <v>129.77000000001863</v>
      </c>
    </row>
    <row r="64" spans="1:6" ht="27" customHeight="1">
      <c r="A64" s="38" t="s">
        <v>406</v>
      </c>
      <c r="B64" s="30" t="s">
        <v>328</v>
      </c>
      <c r="C64" s="30" t="s">
        <v>407</v>
      </c>
      <c r="D64" s="48">
        <f>D65+D67</f>
        <v>139500</v>
      </c>
      <c r="E64" s="48">
        <f>E65+E67</f>
        <v>139500</v>
      </c>
      <c r="F64" s="42">
        <f t="shared" si="0"/>
        <v>0</v>
      </c>
    </row>
    <row r="65" spans="1:6" ht="36" customHeight="1">
      <c r="A65" s="38" t="s">
        <v>408</v>
      </c>
      <c r="B65" s="30" t="s">
        <v>328</v>
      </c>
      <c r="C65" s="30" t="s">
        <v>409</v>
      </c>
      <c r="D65" s="48">
        <f>D66</f>
        <v>139300</v>
      </c>
      <c r="E65" s="42">
        <f>E66</f>
        <v>139300</v>
      </c>
      <c r="F65" s="42">
        <f t="shared" si="0"/>
        <v>0</v>
      </c>
    </row>
    <row r="66" spans="1:6" ht="37.5" customHeight="1">
      <c r="A66" s="38" t="s">
        <v>410</v>
      </c>
      <c r="B66" s="30" t="s">
        <v>328</v>
      </c>
      <c r="C66" s="30" t="s">
        <v>411</v>
      </c>
      <c r="D66" s="48">
        <v>139300</v>
      </c>
      <c r="E66" s="42">
        <v>139300</v>
      </c>
      <c r="F66" s="42">
        <f t="shared" si="0"/>
        <v>0</v>
      </c>
    </row>
    <row r="67" spans="1:6" ht="15.75" customHeight="1">
      <c r="A67" s="38" t="s">
        <v>412</v>
      </c>
      <c r="B67" s="30" t="s">
        <v>328</v>
      </c>
      <c r="C67" s="30" t="s">
        <v>413</v>
      </c>
      <c r="D67" s="48">
        <v>200</v>
      </c>
      <c r="E67" s="42">
        <f>E68</f>
        <v>200</v>
      </c>
      <c r="F67" s="42">
        <f t="shared" si="0"/>
        <v>0</v>
      </c>
    </row>
    <row r="68" spans="1:6" ht="15.75" customHeight="1">
      <c r="A68" s="38" t="s">
        <v>414</v>
      </c>
      <c r="B68" s="30" t="s">
        <v>328</v>
      </c>
      <c r="C68" s="30" t="s">
        <v>415</v>
      </c>
      <c r="D68" s="48">
        <v>200</v>
      </c>
      <c r="E68" s="42">
        <v>200</v>
      </c>
      <c r="F68" s="42">
        <f t="shared" si="0"/>
        <v>0</v>
      </c>
    </row>
    <row r="69" spans="1:6" ht="15.75" customHeight="1">
      <c r="A69" s="38" t="s">
        <v>1</v>
      </c>
      <c r="B69" s="30" t="s">
        <v>328</v>
      </c>
      <c r="C69" s="30" t="s">
        <v>416</v>
      </c>
      <c r="D69" s="48">
        <f>D70</f>
        <v>229200</v>
      </c>
      <c r="E69" s="42">
        <f>E70</f>
        <v>229070.23</v>
      </c>
      <c r="F69" s="42">
        <f t="shared" si="0"/>
        <v>129.76999999998952</v>
      </c>
    </row>
    <row r="70" spans="1:6" ht="33" customHeight="1">
      <c r="A70" s="38" t="s">
        <v>417</v>
      </c>
      <c r="B70" s="30" t="s">
        <v>328</v>
      </c>
      <c r="C70" s="30" t="s">
        <v>418</v>
      </c>
      <c r="D70" s="48">
        <f>D71</f>
        <v>229200</v>
      </c>
      <c r="E70" s="42">
        <f>E71</f>
        <v>229070.23</v>
      </c>
      <c r="F70" s="42">
        <f t="shared" si="0"/>
        <v>129.76999999998952</v>
      </c>
    </row>
    <row r="71" spans="1:6" ht="23.25">
      <c r="A71" s="38" t="s">
        <v>419</v>
      </c>
      <c r="B71" s="30" t="s">
        <v>328</v>
      </c>
      <c r="C71" s="30" t="s">
        <v>420</v>
      </c>
      <c r="D71" s="48">
        <v>229200</v>
      </c>
      <c r="E71" s="42">
        <v>229070.23</v>
      </c>
      <c r="F71" s="42">
        <f t="shared" si="0"/>
        <v>129.76999999998952</v>
      </c>
    </row>
    <row r="72" spans="4:5" ht="11.25">
      <c r="D72" s="53"/>
      <c r="E72" s="53"/>
    </row>
  </sheetData>
  <sheetProtection/>
  <mergeCells count="3">
    <mergeCell ref="A1:D3"/>
    <mergeCell ref="A8:D8"/>
    <mergeCell ref="A11:E11"/>
  </mergeCells>
  <printOptions/>
  <pageMargins left="0.7086614173228347" right="0.7086614173228347" top="0.5511811023622047" bottom="0.5511811023622047" header="0.11811023622047245" footer="0.1181102362204724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44"/>
  <sheetViews>
    <sheetView tabSelected="1" zoomScalePageLayoutView="0" workbookViewId="0" topLeftCell="A25">
      <selection activeCell="A1" sqref="A1:DF43"/>
    </sheetView>
  </sheetViews>
  <sheetFormatPr defaultColWidth="9.00390625" defaultRowHeight="12.75"/>
  <cols>
    <col min="1" max="1" width="1.75390625" style="0" customWidth="1"/>
    <col min="2" max="2" width="1.37890625" style="0" customWidth="1"/>
    <col min="3" max="3" width="0.875" style="0" customWidth="1"/>
    <col min="4" max="4" width="0.74609375" style="0" customWidth="1"/>
    <col min="5" max="5" width="0.37109375" style="0" customWidth="1"/>
    <col min="6" max="6" width="0.6171875" style="0" customWidth="1"/>
    <col min="7" max="8" width="0.37109375" style="0" customWidth="1"/>
    <col min="9" max="9" width="0.6171875" style="0" customWidth="1"/>
    <col min="10" max="10" width="0.74609375" style="0" customWidth="1"/>
    <col min="11" max="11" width="0.2421875" style="0" customWidth="1"/>
    <col min="12" max="12" width="0.74609375" style="0" customWidth="1"/>
    <col min="13" max="14" width="1.12109375" style="0" customWidth="1"/>
    <col min="15" max="15" width="0.6171875" style="0" customWidth="1"/>
    <col min="16" max="16" width="0.875" style="0" customWidth="1"/>
    <col min="17" max="18" width="0.74609375" style="0" customWidth="1"/>
    <col min="19" max="21" width="0.37109375" style="0" customWidth="1"/>
    <col min="22" max="22" width="0.6171875" style="0" customWidth="1"/>
    <col min="23" max="23" width="0.37109375" style="0" customWidth="1"/>
    <col min="24" max="24" width="0.875" style="0" customWidth="1"/>
    <col min="25" max="25" width="0.2421875" style="0" customWidth="1"/>
    <col min="26" max="26" width="0.875" style="0" customWidth="1"/>
    <col min="27" max="27" width="0.6171875" style="0" customWidth="1"/>
    <col min="28" max="28" width="0.37109375" style="0" customWidth="1"/>
    <col min="29" max="29" width="0.2421875" style="0" customWidth="1"/>
    <col min="30" max="30" width="9.00390625" style="0" hidden="1" customWidth="1"/>
    <col min="31" max="31" width="0.6171875" style="0" hidden="1" customWidth="1"/>
    <col min="32" max="32" width="9.00390625" style="0" hidden="1" customWidth="1"/>
    <col min="33" max="33" width="5.375" style="0" customWidth="1"/>
    <col min="34" max="34" width="9.00390625" style="0" hidden="1" customWidth="1"/>
    <col min="35" max="35" width="0.2421875" style="0" customWidth="1"/>
    <col min="36" max="40" width="9.00390625" style="0" hidden="1" customWidth="1"/>
    <col min="41" max="41" width="0.2421875" style="0" hidden="1" customWidth="1"/>
    <col min="42" max="46" width="9.00390625" style="0" hidden="1" customWidth="1"/>
    <col min="47" max="47" width="0.37109375" style="0" customWidth="1"/>
    <col min="48" max="48" width="0.2421875" style="0" customWidth="1"/>
    <col min="49" max="49" width="0.37109375" style="0" customWidth="1"/>
    <col min="50" max="50" width="10.25390625" style="0" customWidth="1"/>
    <col min="51" max="51" width="11.375" style="0" customWidth="1"/>
    <col min="52" max="52" width="0.2421875" style="0" customWidth="1"/>
    <col min="53" max="59" width="9.00390625" style="0" hidden="1" customWidth="1"/>
    <col min="60" max="60" width="0.12890625" style="0" customWidth="1"/>
    <col min="61" max="71" width="9.00390625" style="0" hidden="1" customWidth="1"/>
    <col min="73" max="73" width="2.875" style="0" customWidth="1"/>
    <col min="74" max="74" width="1.37890625" style="0" customWidth="1"/>
    <col min="75" max="75" width="0.12890625" style="0" customWidth="1"/>
    <col min="76" max="80" width="9.00390625" style="0" hidden="1" customWidth="1"/>
    <col min="81" max="81" width="0.12890625" style="0" hidden="1" customWidth="1"/>
    <col min="82" max="89" width="9.00390625" style="0" hidden="1" customWidth="1"/>
    <col min="90" max="91" width="0.37109375" style="0" customWidth="1"/>
    <col min="92" max="92" width="10.125" style="0" customWidth="1"/>
    <col min="93" max="93" width="0.12890625" style="0" customWidth="1"/>
    <col min="94" max="97" width="9.00390625" style="0" hidden="1" customWidth="1"/>
    <col min="98" max="98" width="0.12890625" style="0" customWidth="1"/>
    <col min="99" max="101" width="9.00390625" style="0" hidden="1" customWidth="1"/>
    <col min="102" max="102" width="0.2421875" style="0" customWidth="1"/>
    <col min="103" max="105" width="9.00390625" style="0" hidden="1" customWidth="1"/>
    <col min="106" max="106" width="0.6171875" style="0" customWidth="1"/>
    <col min="107" max="108" width="9.00390625" style="0" hidden="1" customWidth="1"/>
    <col min="109" max="109" width="0.875" style="0" customWidth="1"/>
  </cols>
  <sheetData>
    <row r="1" spans="1:110" ht="12">
      <c r="A1" s="119" t="s">
        <v>451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</row>
    <row r="2" spans="1:110" ht="14.25">
      <c r="A2" s="121" t="s">
        <v>452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</row>
    <row r="3" spans="1:110" ht="32.25" customHeight="1">
      <c r="A3" s="122" t="s">
        <v>322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3" t="s">
        <v>453</v>
      </c>
      <c r="AD3" s="122"/>
      <c r="AE3" s="122"/>
      <c r="AF3" s="122"/>
      <c r="AG3" s="122"/>
      <c r="AH3" s="122"/>
      <c r="AI3" s="122" t="s">
        <v>454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 t="s">
        <v>455</v>
      </c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 t="s">
        <v>0</v>
      </c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 t="s">
        <v>326</v>
      </c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</row>
    <row r="4" spans="1:110" ht="12.75" thickBot="1">
      <c r="A4" s="124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5">
        <v>2</v>
      </c>
      <c r="AD4" s="126"/>
      <c r="AE4" s="126"/>
      <c r="AF4" s="126"/>
      <c r="AG4" s="126"/>
      <c r="AH4" s="126"/>
      <c r="AI4" s="126">
        <v>3</v>
      </c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4</v>
      </c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>
        <v>5</v>
      </c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>
        <v>6</v>
      </c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</row>
    <row r="5" spans="1:110" ht="12">
      <c r="A5" s="127" t="s">
        <v>101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9"/>
      <c r="AC5" s="130" t="s">
        <v>102</v>
      </c>
      <c r="AD5" s="131"/>
      <c r="AE5" s="131"/>
      <c r="AF5" s="131"/>
      <c r="AG5" s="131"/>
      <c r="AH5" s="131"/>
      <c r="AI5" s="131" t="s">
        <v>103</v>
      </c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2">
        <f>AZ21</f>
        <v>1191200</v>
      </c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3">
        <f>BW21</f>
        <v>89276.43999999948</v>
      </c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5"/>
      <c r="CO5" s="132">
        <f>AZ5-BW5</f>
        <v>1101923.5600000005</v>
      </c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</row>
    <row r="6" spans="1:110" ht="12">
      <c r="A6" s="137" t="s">
        <v>21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9"/>
      <c r="AC6" s="140" t="s">
        <v>457</v>
      </c>
      <c r="AD6" s="140"/>
      <c r="AE6" s="140"/>
      <c r="AF6" s="140"/>
      <c r="AG6" s="140"/>
      <c r="AH6" s="141"/>
      <c r="AI6" s="144" t="s">
        <v>103</v>
      </c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1"/>
      <c r="AZ6" s="146" t="s">
        <v>458</v>
      </c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8"/>
      <c r="BW6" s="146" t="s">
        <v>458</v>
      </c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8"/>
      <c r="CO6" s="146" t="s">
        <v>458</v>
      </c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8"/>
    </row>
    <row r="7" spans="1:110" ht="12">
      <c r="A7" s="152" t="s">
        <v>459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4"/>
      <c r="AC7" s="142"/>
      <c r="AD7" s="142"/>
      <c r="AE7" s="142"/>
      <c r="AF7" s="142"/>
      <c r="AG7" s="142"/>
      <c r="AH7" s="143"/>
      <c r="AI7" s="145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3"/>
      <c r="AZ7" s="149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1"/>
      <c r="BW7" s="149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1"/>
      <c r="CO7" s="149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1"/>
    </row>
    <row r="8" spans="1:110" ht="12">
      <c r="A8" s="155" t="s">
        <v>460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7"/>
      <c r="AC8" s="140"/>
      <c r="AD8" s="140"/>
      <c r="AE8" s="140"/>
      <c r="AF8" s="140"/>
      <c r="AG8" s="140"/>
      <c r="AH8" s="141"/>
      <c r="AI8" s="144" t="s">
        <v>456</v>
      </c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1"/>
      <c r="AZ8" s="146" t="s">
        <v>458</v>
      </c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8"/>
      <c r="BW8" s="146" t="s">
        <v>458</v>
      </c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8"/>
      <c r="CO8" s="146" t="s">
        <v>458</v>
      </c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58"/>
    </row>
    <row r="9" spans="1:110" ht="12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2"/>
      <c r="AC9" s="142"/>
      <c r="AD9" s="142"/>
      <c r="AE9" s="142"/>
      <c r="AF9" s="142"/>
      <c r="AG9" s="142"/>
      <c r="AH9" s="143"/>
      <c r="AI9" s="145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3"/>
      <c r="AZ9" s="149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1"/>
      <c r="BW9" s="149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/>
      <c r="CO9" s="149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9"/>
    </row>
    <row r="10" spans="1:110" ht="12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5"/>
      <c r="AC10" s="166"/>
      <c r="AD10" s="167"/>
      <c r="AE10" s="167"/>
      <c r="AF10" s="167"/>
      <c r="AG10" s="167"/>
      <c r="AH10" s="167"/>
      <c r="AI10" s="167" t="s">
        <v>456</v>
      </c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33" t="s">
        <v>458</v>
      </c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5"/>
      <c r="BW10" s="133" t="s">
        <v>458</v>
      </c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5"/>
      <c r="CO10" s="133" t="s">
        <v>458</v>
      </c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68"/>
    </row>
    <row r="11" spans="1:110" ht="12">
      <c r="A11" s="16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5"/>
      <c r="AC11" s="166"/>
      <c r="AD11" s="167"/>
      <c r="AE11" s="167"/>
      <c r="AF11" s="167"/>
      <c r="AG11" s="167"/>
      <c r="AH11" s="167"/>
      <c r="AI11" s="167" t="s">
        <v>456</v>
      </c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33" t="s">
        <v>458</v>
      </c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5"/>
      <c r="BW11" s="133" t="s">
        <v>458</v>
      </c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5"/>
      <c r="CO11" s="133" t="s">
        <v>458</v>
      </c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68"/>
    </row>
    <row r="12" spans="1:110" ht="12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5"/>
      <c r="AC12" s="166"/>
      <c r="AD12" s="167"/>
      <c r="AE12" s="167"/>
      <c r="AF12" s="167"/>
      <c r="AG12" s="167"/>
      <c r="AH12" s="167"/>
      <c r="AI12" s="167" t="s">
        <v>456</v>
      </c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33" t="s">
        <v>458</v>
      </c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5"/>
      <c r="BW12" s="133" t="s">
        <v>458</v>
      </c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5"/>
      <c r="CO12" s="133" t="s">
        <v>458</v>
      </c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68"/>
    </row>
    <row r="13" spans="1:110" ht="12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5"/>
      <c r="AC13" s="166"/>
      <c r="AD13" s="167"/>
      <c r="AE13" s="167"/>
      <c r="AF13" s="167"/>
      <c r="AG13" s="167"/>
      <c r="AH13" s="167"/>
      <c r="AI13" s="167" t="s">
        <v>456</v>
      </c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33" t="s">
        <v>458</v>
      </c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5"/>
      <c r="BW13" s="133" t="s">
        <v>458</v>
      </c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5"/>
      <c r="CO13" s="133" t="s">
        <v>458</v>
      </c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68"/>
    </row>
    <row r="14" spans="1:110" ht="12">
      <c r="A14" s="169" t="s">
        <v>461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1"/>
      <c r="AC14" s="166" t="s">
        <v>462</v>
      </c>
      <c r="AD14" s="167"/>
      <c r="AE14" s="167"/>
      <c r="AF14" s="167"/>
      <c r="AG14" s="167"/>
      <c r="AH14" s="167"/>
      <c r="AI14" s="167" t="s">
        <v>103</v>
      </c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33" t="s">
        <v>458</v>
      </c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5"/>
      <c r="BW14" s="133" t="s">
        <v>458</v>
      </c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5"/>
      <c r="CO14" s="133" t="s">
        <v>458</v>
      </c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68"/>
    </row>
    <row r="15" spans="1:110" ht="12">
      <c r="A15" s="137" t="s">
        <v>460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9"/>
      <c r="AC15" s="140"/>
      <c r="AD15" s="140"/>
      <c r="AE15" s="140"/>
      <c r="AF15" s="140"/>
      <c r="AG15" s="140"/>
      <c r="AH15" s="141"/>
      <c r="AI15" s="144" t="s">
        <v>456</v>
      </c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1"/>
      <c r="AZ15" s="146" t="s">
        <v>458</v>
      </c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8"/>
      <c r="BW15" s="146" t="s">
        <v>458</v>
      </c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8"/>
      <c r="CO15" s="146" t="s">
        <v>458</v>
      </c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58"/>
    </row>
    <row r="16" spans="1:110" ht="12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2"/>
      <c r="AC16" s="142"/>
      <c r="AD16" s="142"/>
      <c r="AE16" s="142"/>
      <c r="AF16" s="142"/>
      <c r="AG16" s="142"/>
      <c r="AH16" s="143"/>
      <c r="AI16" s="145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3"/>
      <c r="AZ16" s="149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1"/>
      <c r="BW16" s="149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1"/>
      <c r="CO16" s="149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9"/>
    </row>
    <row r="17" spans="1:110" ht="12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5"/>
      <c r="AC17" s="166"/>
      <c r="AD17" s="167"/>
      <c r="AE17" s="167"/>
      <c r="AF17" s="167"/>
      <c r="AG17" s="167"/>
      <c r="AH17" s="167"/>
      <c r="AI17" s="167" t="s">
        <v>456</v>
      </c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33" t="s">
        <v>458</v>
      </c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5"/>
      <c r="BW17" s="133" t="s">
        <v>458</v>
      </c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5"/>
      <c r="CO17" s="133" t="s">
        <v>458</v>
      </c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68"/>
    </row>
    <row r="18" spans="1:110" ht="12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5"/>
      <c r="AC18" s="166"/>
      <c r="AD18" s="167"/>
      <c r="AE18" s="167"/>
      <c r="AF18" s="167"/>
      <c r="AG18" s="167"/>
      <c r="AH18" s="167"/>
      <c r="AI18" s="167" t="s">
        <v>456</v>
      </c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33" t="s">
        <v>458</v>
      </c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5"/>
      <c r="BW18" s="133" t="s">
        <v>458</v>
      </c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5"/>
      <c r="CO18" s="133" t="s">
        <v>458</v>
      </c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68"/>
    </row>
    <row r="19" spans="1:110" ht="12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5"/>
      <c r="AC19" s="166"/>
      <c r="AD19" s="167"/>
      <c r="AE19" s="167"/>
      <c r="AF19" s="167"/>
      <c r="AG19" s="167"/>
      <c r="AH19" s="167"/>
      <c r="AI19" s="167" t="s">
        <v>456</v>
      </c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33" t="s">
        <v>458</v>
      </c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5"/>
      <c r="BW19" s="133" t="s">
        <v>458</v>
      </c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5"/>
      <c r="CO19" s="133" t="s">
        <v>458</v>
      </c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68"/>
    </row>
    <row r="20" spans="1:110" ht="12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5"/>
      <c r="AC20" s="166"/>
      <c r="AD20" s="167"/>
      <c r="AE20" s="167"/>
      <c r="AF20" s="167"/>
      <c r="AG20" s="167"/>
      <c r="AH20" s="167"/>
      <c r="AI20" s="167" t="s">
        <v>456</v>
      </c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33" t="s">
        <v>458</v>
      </c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5"/>
      <c r="BW20" s="133" t="s">
        <v>458</v>
      </c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5"/>
      <c r="CO20" s="133" t="s">
        <v>458</v>
      </c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68"/>
    </row>
    <row r="21" spans="1:110" ht="22.5" customHeight="1">
      <c r="A21" s="178" t="s">
        <v>104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101"/>
      <c r="AC21" s="166" t="s">
        <v>105</v>
      </c>
      <c r="AD21" s="167"/>
      <c r="AE21" s="167"/>
      <c r="AF21" s="167"/>
      <c r="AG21" s="167"/>
      <c r="AH21" s="167"/>
      <c r="AI21" s="172" t="s">
        <v>463</v>
      </c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66"/>
      <c r="AZ21" s="174">
        <f>AZ22+AZ26</f>
        <v>1191200</v>
      </c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75">
        <f>BW22+BW26</f>
        <v>89276.43999999948</v>
      </c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7"/>
      <c r="CO21" s="174">
        <f>AZ21-BW21</f>
        <v>1101923.5600000005</v>
      </c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</row>
    <row r="22" spans="1:110" ht="29.25" customHeight="1">
      <c r="A22" s="178" t="s">
        <v>464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80"/>
      <c r="AC22" s="166" t="s">
        <v>105</v>
      </c>
      <c r="AD22" s="167"/>
      <c r="AE22" s="167"/>
      <c r="AF22" s="167"/>
      <c r="AG22" s="167"/>
      <c r="AH22" s="167"/>
      <c r="AI22" s="172" t="s">
        <v>465</v>
      </c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66"/>
      <c r="AZ22" s="181">
        <f>AZ23</f>
        <v>-10297700</v>
      </c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3"/>
      <c r="BW22" s="175">
        <f>BW23</f>
        <v>-10784938.31</v>
      </c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5"/>
      <c r="CO22" s="174" t="s">
        <v>103</v>
      </c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</row>
    <row r="23" spans="1:110" ht="31.5" customHeight="1" thickBot="1">
      <c r="A23" s="178" t="s">
        <v>466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80"/>
      <c r="AC23" s="186" t="s">
        <v>106</v>
      </c>
      <c r="AD23" s="187"/>
      <c r="AE23" s="187"/>
      <c r="AF23" s="187"/>
      <c r="AG23" s="187"/>
      <c r="AH23" s="187"/>
      <c r="AI23" s="188" t="s">
        <v>467</v>
      </c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6"/>
      <c r="AZ23" s="174">
        <f>AZ24</f>
        <v>-10297700</v>
      </c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75">
        <f>BW24</f>
        <v>-10784938.31</v>
      </c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5"/>
      <c r="CO23" s="174" t="s">
        <v>103</v>
      </c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</row>
    <row r="24" spans="1:110" ht="21" customHeight="1" thickBot="1">
      <c r="A24" s="178" t="s">
        <v>468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80"/>
      <c r="AC24" s="186" t="s">
        <v>106</v>
      </c>
      <c r="AD24" s="187"/>
      <c r="AE24" s="187"/>
      <c r="AF24" s="187"/>
      <c r="AG24" s="187"/>
      <c r="AH24" s="187"/>
      <c r="AI24" s="190" t="s">
        <v>469</v>
      </c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2"/>
      <c r="AZ24" s="174">
        <f>AZ25</f>
        <v>-10297700</v>
      </c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75">
        <f>BW25</f>
        <v>-10784938.31</v>
      </c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5"/>
      <c r="CO24" s="174" t="s">
        <v>103</v>
      </c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</row>
    <row r="25" spans="1:110" ht="44.25" customHeight="1" thickBot="1">
      <c r="A25" s="178" t="s">
        <v>470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80"/>
      <c r="AC25" s="186" t="s">
        <v>106</v>
      </c>
      <c r="AD25" s="187"/>
      <c r="AE25" s="187"/>
      <c r="AF25" s="187"/>
      <c r="AG25" s="187"/>
      <c r="AH25" s="187"/>
      <c r="AI25" s="190" t="s">
        <v>471</v>
      </c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2"/>
      <c r="AZ25" s="174">
        <v>-10297700</v>
      </c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93">
        <v>-10784938.31</v>
      </c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5"/>
      <c r="CO25" s="174" t="s">
        <v>103</v>
      </c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</row>
    <row r="26" spans="1:110" ht="24.75" customHeight="1" thickBot="1">
      <c r="A26" s="178" t="s">
        <v>472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80"/>
      <c r="AC26" s="186" t="s">
        <v>105</v>
      </c>
      <c r="AD26" s="187"/>
      <c r="AE26" s="187"/>
      <c r="AF26" s="187"/>
      <c r="AG26" s="187"/>
      <c r="AH26" s="187"/>
      <c r="AI26" s="190" t="s">
        <v>473</v>
      </c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2"/>
      <c r="AZ26" s="174">
        <f>AZ27</f>
        <v>11488900</v>
      </c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96">
        <f>BW27</f>
        <v>10874214.75</v>
      </c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8"/>
      <c r="CO26" s="174" t="s">
        <v>103</v>
      </c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</row>
    <row r="27" spans="1:110" ht="36" customHeight="1" thickBot="1">
      <c r="A27" s="178" t="s">
        <v>474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80"/>
      <c r="AC27" s="186" t="s">
        <v>107</v>
      </c>
      <c r="AD27" s="187"/>
      <c r="AE27" s="187"/>
      <c r="AF27" s="187"/>
      <c r="AG27" s="187"/>
      <c r="AH27" s="187"/>
      <c r="AI27" s="190" t="s">
        <v>475</v>
      </c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2"/>
      <c r="AZ27" s="174">
        <f>AZ28</f>
        <v>11488900</v>
      </c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96">
        <f>BW28</f>
        <v>10874214.75</v>
      </c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8"/>
      <c r="CO27" s="174" t="s">
        <v>103</v>
      </c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</row>
    <row r="28" spans="1:110" ht="38.25" customHeight="1" thickBot="1">
      <c r="A28" s="178" t="s">
        <v>476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80"/>
      <c r="AC28" s="186" t="s">
        <v>107</v>
      </c>
      <c r="AD28" s="187"/>
      <c r="AE28" s="187"/>
      <c r="AF28" s="187"/>
      <c r="AG28" s="187"/>
      <c r="AH28" s="187"/>
      <c r="AI28" s="190" t="s">
        <v>477</v>
      </c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2"/>
      <c r="AZ28" s="174">
        <f>AZ29</f>
        <v>11488900</v>
      </c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96">
        <f>BW29</f>
        <v>10874214.75</v>
      </c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8"/>
      <c r="CO28" s="174" t="s">
        <v>103</v>
      </c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</row>
    <row r="29" spans="1:110" ht="48.75" customHeight="1" thickBot="1">
      <c r="A29" s="207" t="s">
        <v>478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9"/>
      <c r="AC29" s="186" t="s">
        <v>107</v>
      </c>
      <c r="AD29" s="187"/>
      <c r="AE29" s="187"/>
      <c r="AF29" s="187"/>
      <c r="AG29" s="187"/>
      <c r="AH29" s="187"/>
      <c r="AI29" s="190" t="s">
        <v>479</v>
      </c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2"/>
      <c r="AZ29" s="174">
        <v>11488900</v>
      </c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99">
        <v>10874214.75</v>
      </c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1"/>
      <c r="CO29" s="174" t="s">
        <v>103</v>
      </c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</row>
    <row r="30" spans="1:110" ht="12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3"/>
      <c r="AE30" s="103"/>
      <c r="AF30" s="103"/>
      <c r="AG30" s="103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</row>
    <row r="31" spans="1:110" ht="12">
      <c r="A31" s="104" t="s">
        <v>480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4"/>
      <c r="AH31" s="104"/>
      <c r="AI31" s="104"/>
      <c r="AJ31" s="104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 t="s">
        <v>487</v>
      </c>
      <c r="AZ31" s="105"/>
      <c r="BA31" s="105"/>
      <c r="BB31" s="105"/>
      <c r="BC31" s="105"/>
      <c r="BD31" s="105"/>
      <c r="BE31" s="105"/>
      <c r="BF31" s="105"/>
      <c r="BG31" s="105"/>
      <c r="BH31" s="105"/>
      <c r="BI31" s="104"/>
      <c r="BJ31" s="105"/>
      <c r="BK31" s="105" t="s">
        <v>481</v>
      </c>
      <c r="BL31" s="105"/>
      <c r="BM31" s="105"/>
      <c r="BN31" s="105"/>
      <c r="BO31" s="105"/>
      <c r="BP31" s="105"/>
      <c r="BQ31" s="105"/>
      <c r="BR31" s="105"/>
      <c r="BS31" s="105"/>
      <c r="BT31" s="111"/>
      <c r="BU31" s="105"/>
      <c r="BV31" s="105"/>
      <c r="BW31" s="105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</row>
    <row r="32" spans="1:110" ht="1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6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106"/>
      <c r="AH32" s="106"/>
      <c r="AI32" s="106"/>
      <c r="AJ32" s="106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</row>
    <row r="33" spans="1:110" ht="1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7"/>
      <c r="T33" s="107"/>
      <c r="U33" s="107"/>
      <c r="V33" s="107"/>
      <c r="W33" s="107"/>
      <c r="X33" s="107"/>
      <c r="Y33" s="107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7"/>
      <c r="AS33" s="107"/>
      <c r="AT33" s="107"/>
      <c r="AU33" s="107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</row>
    <row r="34" spans="1:110" ht="1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</row>
    <row r="35" spans="1:110" ht="12">
      <c r="A35" s="106"/>
      <c r="B35" s="106" t="s">
        <v>482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 t="s">
        <v>483</v>
      </c>
      <c r="N35" s="106"/>
      <c r="O35" s="106"/>
      <c r="P35" s="106"/>
      <c r="Q35" s="106"/>
      <c r="R35" s="108"/>
      <c r="S35" s="108"/>
      <c r="T35" s="108"/>
      <c r="U35" s="108"/>
      <c r="V35" s="108"/>
      <c r="W35" s="108"/>
      <c r="X35" s="108"/>
      <c r="Y35" s="108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4"/>
      <c r="AS35" s="104"/>
      <c r="AT35" s="104"/>
      <c r="AU35" s="104"/>
      <c r="AV35" s="105" t="s">
        <v>488</v>
      </c>
      <c r="AW35" s="105"/>
      <c r="AX35" s="105"/>
      <c r="AY35" s="105" t="s">
        <v>489</v>
      </c>
      <c r="AZ35" s="105"/>
      <c r="BA35" s="105"/>
      <c r="BB35" s="204" t="s">
        <v>490</v>
      </c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</row>
    <row r="36" spans="1:110" ht="12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8"/>
      <c r="S36" s="108"/>
      <c r="T36" s="108"/>
      <c r="U36" s="108"/>
      <c r="V36" s="108"/>
      <c r="W36" s="108"/>
      <c r="X36" s="108"/>
      <c r="Y36" s="108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104"/>
      <c r="AS36" s="104"/>
      <c r="AT36" s="104"/>
      <c r="AU36" s="104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</row>
    <row r="37" spans="1:110" ht="1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7"/>
      <c r="AS37" s="107"/>
      <c r="AT37" s="107"/>
      <c r="AU37" s="107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9"/>
      <c r="DB37" s="109"/>
      <c r="DC37" s="109"/>
      <c r="DD37" s="109"/>
      <c r="DE37" s="109"/>
      <c r="DF37" s="109"/>
    </row>
    <row r="38" spans="1:110" ht="12">
      <c r="A38" s="104" t="s">
        <v>484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4"/>
      <c r="AL38" s="104"/>
      <c r="AM38" s="104"/>
      <c r="AN38" s="104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 t="s">
        <v>489</v>
      </c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 t="s">
        <v>485</v>
      </c>
      <c r="BN38" s="105"/>
      <c r="BO38" s="105"/>
      <c r="BP38" s="105"/>
      <c r="BQ38" s="105"/>
      <c r="BR38" s="105"/>
      <c r="BS38" s="105"/>
      <c r="BT38" s="105" t="s">
        <v>485</v>
      </c>
      <c r="BU38" s="105"/>
      <c r="BV38" s="105"/>
      <c r="BW38" s="105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</row>
    <row r="39" spans="1:110" ht="12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106"/>
      <c r="AL39" s="106"/>
      <c r="AM39" s="106"/>
      <c r="AN39" s="106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</row>
    <row r="40" spans="1:110" ht="12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10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</row>
    <row r="41" spans="1:110" ht="12">
      <c r="A41" s="119"/>
      <c r="B41" s="119"/>
      <c r="C41" s="142" t="s">
        <v>491</v>
      </c>
      <c r="D41" s="142"/>
      <c r="E41" s="142"/>
      <c r="F41" s="142"/>
      <c r="G41" s="206"/>
      <c r="H41" s="206"/>
      <c r="I41" s="104"/>
      <c r="J41" s="150" t="s">
        <v>492</v>
      </c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206">
        <v>20</v>
      </c>
      <c r="AC41" s="206"/>
      <c r="AD41" s="206"/>
      <c r="AE41" s="206"/>
      <c r="AF41" s="202" t="s">
        <v>493</v>
      </c>
      <c r="AG41" s="202"/>
      <c r="AH41" s="202"/>
      <c r="AI41" s="104" t="s">
        <v>486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</row>
    <row r="42" spans="1:110" ht="12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</row>
    <row r="43" spans="1:110" ht="12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</row>
    <row r="44" spans="1:110" ht="1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</row>
  </sheetData>
  <sheetProtection/>
  <mergeCells count="162">
    <mergeCell ref="A21:AA21"/>
    <mergeCell ref="A41:B41"/>
    <mergeCell ref="C41:F41"/>
    <mergeCell ref="G41:H41"/>
    <mergeCell ref="J41:AA41"/>
    <mergeCell ref="AB41:AE41"/>
    <mergeCell ref="A29:AB29"/>
    <mergeCell ref="AC29:AH29"/>
    <mergeCell ref="A27:AB27"/>
    <mergeCell ref="AC27:AH27"/>
    <mergeCell ref="AF41:AH41"/>
    <mergeCell ref="O32:AF32"/>
    <mergeCell ref="AK32:BH32"/>
    <mergeCell ref="BB35:BY35"/>
    <mergeCell ref="Z36:AQ36"/>
    <mergeCell ref="AV36:BS36"/>
    <mergeCell ref="S39:AJ39"/>
    <mergeCell ref="AO39:BL39"/>
    <mergeCell ref="AI29:AY29"/>
    <mergeCell ref="AZ29:BV29"/>
    <mergeCell ref="BW29:CN29"/>
    <mergeCell ref="CO29:DF29"/>
    <mergeCell ref="A28:AB28"/>
    <mergeCell ref="AC28:AH28"/>
    <mergeCell ref="AI28:AY28"/>
    <mergeCell ref="AZ28:BV28"/>
    <mergeCell ref="BW28:CN28"/>
    <mergeCell ref="CO28:DF28"/>
    <mergeCell ref="AI27:AY27"/>
    <mergeCell ref="AZ27:BV27"/>
    <mergeCell ref="BW27:CN27"/>
    <mergeCell ref="CO27:DF27"/>
    <mergeCell ref="A26:AB26"/>
    <mergeCell ref="AC26:AH26"/>
    <mergeCell ref="AI26:AY26"/>
    <mergeCell ref="AZ26:BV26"/>
    <mergeCell ref="BW26:CN26"/>
    <mergeCell ref="CO26:DF26"/>
    <mergeCell ref="A25:AB25"/>
    <mergeCell ref="AC25:AH25"/>
    <mergeCell ref="AI25:AY25"/>
    <mergeCell ref="AZ25:BV25"/>
    <mergeCell ref="BW25:CN25"/>
    <mergeCell ref="CO25:DF25"/>
    <mergeCell ref="A24:AB24"/>
    <mergeCell ref="AC24:AH24"/>
    <mergeCell ref="AI24:AY24"/>
    <mergeCell ref="AZ24:BV24"/>
    <mergeCell ref="BW24:CN24"/>
    <mergeCell ref="CO24:DF24"/>
    <mergeCell ref="CO22:DF22"/>
    <mergeCell ref="A23:AB23"/>
    <mergeCell ref="AC23:AH23"/>
    <mergeCell ref="AI23:AY23"/>
    <mergeCell ref="AZ23:BV23"/>
    <mergeCell ref="BW23:CN23"/>
    <mergeCell ref="CO23:DF23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5:AB15"/>
    <mergeCell ref="AC15:AH16"/>
    <mergeCell ref="AI15:AY16"/>
    <mergeCell ref="AZ15:BV16"/>
    <mergeCell ref="BW15:CN16"/>
    <mergeCell ref="CO15:DF16"/>
    <mergeCell ref="A16:AB16"/>
    <mergeCell ref="A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2:AB12"/>
    <mergeCell ref="AC12:AH12"/>
    <mergeCell ref="AI12:AY12"/>
    <mergeCell ref="AZ12:BV12"/>
    <mergeCell ref="BW12:CN12"/>
    <mergeCell ref="CO12:DF12"/>
    <mergeCell ref="A11:AB11"/>
    <mergeCell ref="AC11:AH11"/>
    <mergeCell ref="AI11:AY11"/>
    <mergeCell ref="AZ11:BV11"/>
    <mergeCell ref="BW11:CN11"/>
    <mergeCell ref="CO11:DF11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A1:DF1"/>
    <mergeCell ref="A2:DF2"/>
    <mergeCell ref="A3:AB3"/>
    <mergeCell ref="AC3:AH3"/>
    <mergeCell ref="AI3:AY3"/>
    <mergeCell ref="AZ3:BV3"/>
    <mergeCell ref="BW3:CN3"/>
    <mergeCell ref="CO3:D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87"/>
  <sheetViews>
    <sheetView view="pageBreakPreview" zoomScaleSheetLayoutView="100" zoomScalePageLayoutView="0" workbookViewId="0" topLeftCell="A1">
      <selection activeCell="B298" sqref="B298"/>
    </sheetView>
  </sheetViews>
  <sheetFormatPr defaultColWidth="8.875" defaultRowHeight="12.75"/>
  <cols>
    <col min="1" max="1" width="44.375" style="6" customWidth="1"/>
    <col min="2" max="2" width="5.375" style="2" customWidth="1"/>
    <col min="3" max="3" width="23.375" style="2" customWidth="1"/>
    <col min="4" max="4" width="13.75390625" style="54" customWidth="1"/>
    <col min="5" max="5" width="15.125" style="54" customWidth="1"/>
    <col min="6" max="6" width="14.00390625" style="2" customWidth="1"/>
    <col min="7" max="16384" width="8.875" style="2" customWidth="1"/>
  </cols>
  <sheetData>
    <row r="2" spans="1:6" ht="11.25">
      <c r="A2" s="2"/>
      <c r="B2" s="55" t="s">
        <v>2</v>
      </c>
      <c r="C2" s="12"/>
      <c r="D2" s="39"/>
      <c r="E2" s="56" t="s">
        <v>3</v>
      </c>
      <c r="F2" s="56"/>
    </row>
    <row r="3" spans="1:6" ht="11.25">
      <c r="A3" s="22"/>
      <c r="B3" s="22"/>
      <c r="C3" s="57"/>
      <c r="D3" s="58"/>
      <c r="E3" s="58"/>
      <c r="F3" s="58"/>
    </row>
    <row r="4" spans="1:6" ht="11.25">
      <c r="A4" s="59"/>
      <c r="B4" s="59" t="s">
        <v>4</v>
      </c>
      <c r="C4" s="59" t="s">
        <v>5</v>
      </c>
      <c r="D4" s="60" t="s">
        <v>6</v>
      </c>
      <c r="E4" s="61"/>
      <c r="F4" s="62" t="s">
        <v>7</v>
      </c>
    </row>
    <row r="5" spans="1:6" ht="11.25">
      <c r="A5" s="59" t="s">
        <v>8</v>
      </c>
      <c r="B5" s="59" t="s">
        <v>9</v>
      </c>
      <c r="C5" s="63" t="s">
        <v>10</v>
      </c>
      <c r="D5" s="60" t="s">
        <v>11</v>
      </c>
      <c r="E5" s="63" t="s">
        <v>0</v>
      </c>
      <c r="F5" s="60" t="s">
        <v>12</v>
      </c>
    </row>
    <row r="6" spans="1:6" ht="11.25">
      <c r="A6" s="59"/>
      <c r="B6" s="59" t="s">
        <v>13</v>
      </c>
      <c r="C6" s="59" t="s">
        <v>14</v>
      </c>
      <c r="D6" s="60" t="s">
        <v>12</v>
      </c>
      <c r="E6" s="60"/>
      <c r="F6" s="60"/>
    </row>
    <row r="7" spans="1:6" ht="12" thickBot="1">
      <c r="A7" s="64">
        <v>1</v>
      </c>
      <c r="B7" s="65">
        <v>2</v>
      </c>
      <c r="C7" s="65">
        <v>3</v>
      </c>
      <c r="D7" s="66" t="s">
        <v>15</v>
      </c>
      <c r="E7" s="66" t="s">
        <v>16</v>
      </c>
      <c r="F7" s="66" t="s">
        <v>17</v>
      </c>
    </row>
    <row r="8" spans="1:6" ht="11.25">
      <c r="A8" s="67" t="s">
        <v>18</v>
      </c>
      <c r="B8" s="68" t="s">
        <v>19</v>
      </c>
      <c r="C8" s="69" t="s">
        <v>20</v>
      </c>
      <c r="D8" s="96">
        <f>D10</f>
        <v>11488900</v>
      </c>
      <c r="E8" s="96">
        <f>E10</f>
        <v>10746626.19</v>
      </c>
      <c r="F8" s="70">
        <f>F10</f>
        <v>742273.8100000005</v>
      </c>
    </row>
    <row r="9" spans="1:6" ht="12" thickBot="1">
      <c r="A9" s="71" t="s">
        <v>21</v>
      </c>
      <c r="B9" s="72"/>
      <c r="C9" s="73"/>
      <c r="D9" s="74"/>
      <c r="E9" s="75"/>
      <c r="F9" s="76"/>
    </row>
    <row r="10" spans="1:6" ht="24" thickBot="1">
      <c r="A10" s="77" t="s">
        <v>22</v>
      </c>
      <c r="B10" s="68" t="s">
        <v>19</v>
      </c>
      <c r="C10" s="78" t="s">
        <v>23</v>
      </c>
      <c r="D10" s="79">
        <f>D11+D123+D134+D155+D184+D234+D259+D269+D279</f>
        <v>11488900</v>
      </c>
      <c r="E10" s="80">
        <f>E11+E123+E134+E155+E184+E234+E259+E269+E279</f>
        <v>10746626.19</v>
      </c>
      <c r="F10" s="81">
        <f>D10-E10</f>
        <v>742273.8100000005</v>
      </c>
    </row>
    <row r="11" spans="1:6" ht="12" thickBot="1">
      <c r="A11" s="82" t="s">
        <v>24</v>
      </c>
      <c r="B11" s="68" t="s">
        <v>19</v>
      </c>
      <c r="C11" s="83" t="s">
        <v>25</v>
      </c>
      <c r="D11" s="84">
        <f>D12+D29+D96+D108+D115</f>
        <v>4544400</v>
      </c>
      <c r="E11" s="84">
        <f>E12+E29+E96+E108+E115</f>
        <v>4510097.04</v>
      </c>
      <c r="F11" s="85">
        <f>D11-E11</f>
        <v>34302.95999999996</v>
      </c>
    </row>
    <row r="12" spans="1:6" ht="36" thickBot="1">
      <c r="A12" s="82" t="s">
        <v>26</v>
      </c>
      <c r="B12" s="68" t="s">
        <v>19</v>
      </c>
      <c r="C12" s="83" t="s">
        <v>27</v>
      </c>
      <c r="D12" s="86">
        <f>D14</f>
        <v>880600</v>
      </c>
      <c r="E12" s="86">
        <f>E14</f>
        <v>879834.49</v>
      </c>
      <c r="F12" s="97">
        <f>F14</f>
        <v>765.5099999999875</v>
      </c>
    </row>
    <row r="13" spans="1:6" ht="47.25" thickBot="1">
      <c r="A13" s="82" t="s">
        <v>570</v>
      </c>
      <c r="B13" s="68" t="s">
        <v>19</v>
      </c>
      <c r="C13" s="83" t="s">
        <v>569</v>
      </c>
      <c r="D13" s="86">
        <f>D16+D21+D26</f>
        <v>843300</v>
      </c>
      <c r="E13" s="86">
        <f>E16+E21+E26</f>
        <v>842495.91</v>
      </c>
      <c r="F13" s="97">
        <f>F16+F21</f>
        <v>740.6899999999732</v>
      </c>
    </row>
    <row r="14" spans="1:6" ht="12" thickBot="1">
      <c r="A14" s="82" t="s">
        <v>28</v>
      </c>
      <c r="B14" s="68" t="s">
        <v>19</v>
      </c>
      <c r="C14" s="83" t="s">
        <v>29</v>
      </c>
      <c r="D14" s="86">
        <f>D17+D22+D27</f>
        <v>880600</v>
      </c>
      <c r="E14" s="86">
        <f>E17+E22+E27</f>
        <v>879834.49</v>
      </c>
      <c r="F14" s="97">
        <f>F17+F22</f>
        <v>765.5099999999875</v>
      </c>
    </row>
    <row r="15" spans="1:6" ht="59.25" thickBot="1">
      <c r="A15" s="82" t="s">
        <v>564</v>
      </c>
      <c r="B15" s="68" t="s">
        <v>19</v>
      </c>
      <c r="C15" s="83" t="s">
        <v>568</v>
      </c>
      <c r="D15" s="86">
        <f aca="true" t="shared" si="0" ref="D15:E18">D16</f>
        <v>680000</v>
      </c>
      <c r="E15" s="86">
        <f t="shared" si="0"/>
        <v>679315.89</v>
      </c>
      <c r="F15" s="85">
        <f>D15-E15</f>
        <v>684.109999999986</v>
      </c>
    </row>
    <row r="16" spans="1:6" ht="12" thickBot="1">
      <c r="A16" s="82" t="s">
        <v>109</v>
      </c>
      <c r="B16" s="68" t="s">
        <v>19</v>
      </c>
      <c r="C16" s="83" t="s">
        <v>567</v>
      </c>
      <c r="D16" s="86">
        <f t="shared" si="0"/>
        <v>680000</v>
      </c>
      <c r="E16" s="86">
        <f t="shared" si="0"/>
        <v>679315.89</v>
      </c>
      <c r="F16" s="85">
        <f>D16-E16</f>
        <v>684.109999999986</v>
      </c>
    </row>
    <row r="17" spans="1:6" ht="12" thickBot="1">
      <c r="A17" s="82" t="s">
        <v>109</v>
      </c>
      <c r="B17" s="68" t="s">
        <v>19</v>
      </c>
      <c r="C17" s="83" t="s">
        <v>110</v>
      </c>
      <c r="D17" s="86">
        <f t="shared" si="0"/>
        <v>680000</v>
      </c>
      <c r="E17" s="86">
        <f t="shared" si="0"/>
        <v>679315.89</v>
      </c>
      <c r="F17" s="85">
        <f>D17-E17</f>
        <v>684.109999999986</v>
      </c>
    </row>
    <row r="18" spans="1:6" ht="12" thickBot="1">
      <c r="A18" s="82" t="s">
        <v>18</v>
      </c>
      <c r="B18" s="68" t="s">
        <v>19</v>
      </c>
      <c r="C18" s="83" t="s">
        <v>111</v>
      </c>
      <c r="D18" s="86">
        <f t="shared" si="0"/>
        <v>680000</v>
      </c>
      <c r="E18" s="86">
        <f t="shared" si="0"/>
        <v>679315.89</v>
      </c>
      <c r="F18" s="85">
        <f>D18-E18</f>
        <v>684.109999999986</v>
      </c>
    </row>
    <row r="19" spans="1:6" ht="12" thickBot="1">
      <c r="A19" s="82" t="s">
        <v>31</v>
      </c>
      <c r="B19" s="68" t="s">
        <v>19</v>
      </c>
      <c r="C19" s="83" t="s">
        <v>112</v>
      </c>
      <c r="D19" s="86">
        <f>D20+D21</f>
        <v>680000</v>
      </c>
      <c r="E19" s="86">
        <f>E20+E21</f>
        <v>679315.89</v>
      </c>
      <c r="F19" s="97">
        <f>F20+F21</f>
        <v>684.1100000000151</v>
      </c>
    </row>
    <row r="20" spans="1:6" ht="12" thickBot="1">
      <c r="A20" s="82" t="s">
        <v>32</v>
      </c>
      <c r="B20" s="68" t="s">
        <v>19</v>
      </c>
      <c r="C20" s="83" t="s">
        <v>113</v>
      </c>
      <c r="D20" s="86">
        <v>523100</v>
      </c>
      <c r="E20" s="80">
        <v>522472.47</v>
      </c>
      <c r="F20" s="85">
        <f aca="true" t="shared" si="1" ref="F20:F55">D20-E20</f>
        <v>627.5300000000279</v>
      </c>
    </row>
    <row r="21" spans="1:6" ht="12" thickBot="1">
      <c r="A21" s="82" t="s">
        <v>34</v>
      </c>
      <c r="B21" s="68" t="s">
        <v>19</v>
      </c>
      <c r="C21" s="83" t="s">
        <v>114</v>
      </c>
      <c r="D21" s="86">
        <v>156900</v>
      </c>
      <c r="E21" s="80">
        <v>156843.42</v>
      </c>
      <c r="F21" s="85">
        <f t="shared" si="1"/>
        <v>56.579999999987194</v>
      </c>
    </row>
    <row r="22" spans="1:6" ht="24" thickBot="1">
      <c r="A22" s="82" t="s">
        <v>116</v>
      </c>
      <c r="B22" s="68" t="s">
        <v>19</v>
      </c>
      <c r="C22" s="83" t="s">
        <v>115</v>
      </c>
      <c r="D22" s="86">
        <f>D23</f>
        <v>27400</v>
      </c>
      <c r="E22" s="86">
        <f>E23</f>
        <v>27318.6</v>
      </c>
      <c r="F22" s="85">
        <f t="shared" si="1"/>
        <v>81.40000000000146</v>
      </c>
    </row>
    <row r="23" spans="1:6" ht="12" thickBot="1">
      <c r="A23" s="82" t="s">
        <v>18</v>
      </c>
      <c r="B23" s="68" t="s">
        <v>19</v>
      </c>
      <c r="C23" s="83" t="s">
        <v>117</v>
      </c>
      <c r="D23" s="86">
        <f>D24</f>
        <v>27400</v>
      </c>
      <c r="E23" s="86">
        <f>E24</f>
        <v>27318.6</v>
      </c>
      <c r="F23" s="85">
        <f t="shared" si="1"/>
        <v>81.40000000000146</v>
      </c>
    </row>
    <row r="24" spans="1:6" ht="12" thickBot="1">
      <c r="A24" s="82" t="s">
        <v>31</v>
      </c>
      <c r="B24" s="68" t="s">
        <v>19</v>
      </c>
      <c r="C24" s="83" t="s">
        <v>118</v>
      </c>
      <c r="D24" s="86">
        <f>D25+D26</f>
        <v>27400</v>
      </c>
      <c r="E24" s="86">
        <f>E25+E26</f>
        <v>27318.6</v>
      </c>
      <c r="F24" s="85">
        <f t="shared" si="1"/>
        <v>81.40000000000146</v>
      </c>
    </row>
    <row r="25" spans="1:6" ht="12" thickBot="1">
      <c r="A25" s="82" t="s">
        <v>33</v>
      </c>
      <c r="B25" s="68" t="s">
        <v>19</v>
      </c>
      <c r="C25" s="83" t="s">
        <v>119</v>
      </c>
      <c r="D25" s="86">
        <v>21000</v>
      </c>
      <c r="E25" s="80">
        <v>20982</v>
      </c>
      <c r="F25" s="85">
        <f t="shared" si="1"/>
        <v>18</v>
      </c>
    </row>
    <row r="26" spans="1:6" ht="12" thickBot="1">
      <c r="A26" s="82" t="s">
        <v>34</v>
      </c>
      <c r="B26" s="68" t="s">
        <v>19</v>
      </c>
      <c r="C26" s="83" t="s">
        <v>120</v>
      </c>
      <c r="D26" s="86">
        <v>6400</v>
      </c>
      <c r="E26" s="80">
        <v>6336.6</v>
      </c>
      <c r="F26" s="85">
        <f t="shared" si="1"/>
        <v>63.399999999999636</v>
      </c>
    </row>
    <row r="27" spans="1:6" ht="12" thickBot="1">
      <c r="A27" s="82" t="s">
        <v>430</v>
      </c>
      <c r="B27" s="68" t="s">
        <v>19</v>
      </c>
      <c r="C27" s="83" t="s">
        <v>431</v>
      </c>
      <c r="D27" s="86">
        <f>D28</f>
        <v>173200</v>
      </c>
      <c r="E27" s="86">
        <f>E28</f>
        <v>173200</v>
      </c>
      <c r="F27" s="85">
        <f t="shared" si="1"/>
        <v>0</v>
      </c>
    </row>
    <row r="28" spans="1:6" ht="12" thickBot="1">
      <c r="A28" s="82" t="s">
        <v>267</v>
      </c>
      <c r="B28" s="68" t="s">
        <v>19</v>
      </c>
      <c r="C28" s="83" t="s">
        <v>432</v>
      </c>
      <c r="D28" s="86">
        <v>173200</v>
      </c>
      <c r="E28" s="84">
        <v>173200</v>
      </c>
      <c r="F28" s="85">
        <f t="shared" si="1"/>
        <v>0</v>
      </c>
    </row>
    <row r="29" spans="1:6" ht="47.25" thickBot="1">
      <c r="A29" s="82" t="s">
        <v>35</v>
      </c>
      <c r="B29" s="68" t="s">
        <v>19</v>
      </c>
      <c r="C29" s="83" t="s">
        <v>36</v>
      </c>
      <c r="D29" s="86">
        <f>D31+D74+D81+D89</f>
        <v>3390800</v>
      </c>
      <c r="E29" s="86">
        <f>E31+E74+E81+E89+E68+E71</f>
        <v>3382358.0500000003</v>
      </c>
      <c r="F29" s="85">
        <f t="shared" si="1"/>
        <v>8441.94999999972</v>
      </c>
    </row>
    <row r="30" spans="1:6" ht="36" thickBot="1">
      <c r="A30" s="82" t="s">
        <v>566</v>
      </c>
      <c r="B30" s="68" t="s">
        <v>19</v>
      </c>
      <c r="C30" s="83" t="s">
        <v>565</v>
      </c>
      <c r="D30" s="86">
        <f>D33+D38+D44+D53+D67+D70</f>
        <v>3076900</v>
      </c>
      <c r="E30" s="86">
        <f>E33+E38+E44+E53</f>
        <v>3071809.84</v>
      </c>
      <c r="F30" s="85">
        <f t="shared" si="1"/>
        <v>5090.160000000149</v>
      </c>
    </row>
    <row r="31" spans="1:6" ht="12" thickBot="1">
      <c r="A31" s="82" t="s">
        <v>37</v>
      </c>
      <c r="B31" s="68" t="s">
        <v>19</v>
      </c>
      <c r="C31" s="83" t="s">
        <v>38</v>
      </c>
      <c r="D31" s="86">
        <f>D34+D39+D45+D54+D68+D71</f>
        <v>3342100</v>
      </c>
      <c r="E31" s="86">
        <f>E34+E39+E45+E54</f>
        <v>3333350.85</v>
      </c>
      <c r="F31" s="85">
        <f t="shared" si="1"/>
        <v>8749.149999999907</v>
      </c>
    </row>
    <row r="32" spans="1:6" ht="64.5" customHeight="1" thickBot="1">
      <c r="A32" s="82" t="s">
        <v>564</v>
      </c>
      <c r="B32" s="68" t="s">
        <v>19</v>
      </c>
      <c r="C32" s="83" t="s">
        <v>563</v>
      </c>
      <c r="D32" s="86">
        <f aca="true" t="shared" si="2" ref="D32:E35">D33</f>
        <v>2167400</v>
      </c>
      <c r="E32" s="86">
        <f t="shared" si="2"/>
        <v>2165892.11</v>
      </c>
      <c r="F32" s="85">
        <f t="shared" si="1"/>
        <v>1507.8900000001304</v>
      </c>
    </row>
    <row r="33" spans="1:6" ht="12" thickBot="1">
      <c r="A33" s="82" t="s">
        <v>109</v>
      </c>
      <c r="B33" s="68" t="s">
        <v>19</v>
      </c>
      <c r="C33" s="83" t="s">
        <v>562</v>
      </c>
      <c r="D33" s="86">
        <f t="shared" si="2"/>
        <v>2167400</v>
      </c>
      <c r="E33" s="86">
        <f t="shared" si="2"/>
        <v>2165892.11</v>
      </c>
      <c r="F33" s="85">
        <f t="shared" si="1"/>
        <v>1507.8900000001304</v>
      </c>
    </row>
    <row r="34" spans="1:6" ht="12" thickBot="1">
      <c r="A34" s="82" t="s">
        <v>109</v>
      </c>
      <c r="B34" s="68" t="s">
        <v>19</v>
      </c>
      <c r="C34" s="83" t="s">
        <v>121</v>
      </c>
      <c r="D34" s="86">
        <f t="shared" si="2"/>
        <v>2167400</v>
      </c>
      <c r="E34" s="86">
        <f t="shared" si="2"/>
        <v>2165892.11</v>
      </c>
      <c r="F34" s="85">
        <f t="shared" si="1"/>
        <v>1507.8900000001304</v>
      </c>
    </row>
    <row r="35" spans="1:6" ht="12" thickBot="1">
      <c r="A35" s="82" t="s">
        <v>39</v>
      </c>
      <c r="B35" s="68" t="s">
        <v>19</v>
      </c>
      <c r="C35" s="83" t="s">
        <v>122</v>
      </c>
      <c r="D35" s="86">
        <f t="shared" si="2"/>
        <v>2167400</v>
      </c>
      <c r="E35" s="86">
        <f t="shared" si="2"/>
        <v>2165892.11</v>
      </c>
      <c r="F35" s="85">
        <f t="shared" si="1"/>
        <v>1507.8900000001304</v>
      </c>
    </row>
    <row r="36" spans="1:6" ht="12" thickBot="1">
      <c r="A36" s="82" t="s">
        <v>31</v>
      </c>
      <c r="B36" s="68" t="s">
        <v>19</v>
      </c>
      <c r="C36" s="83" t="s">
        <v>123</v>
      </c>
      <c r="D36" s="86">
        <f>D37+D38</f>
        <v>2167400</v>
      </c>
      <c r="E36" s="86">
        <f>E37+E38</f>
        <v>2165892.11</v>
      </c>
      <c r="F36" s="85">
        <f t="shared" si="1"/>
        <v>1507.8900000001304</v>
      </c>
    </row>
    <row r="37" spans="1:6" ht="12" thickBot="1">
      <c r="A37" s="82" t="s">
        <v>32</v>
      </c>
      <c r="B37" s="68" t="s">
        <v>19</v>
      </c>
      <c r="C37" s="83" t="s">
        <v>124</v>
      </c>
      <c r="D37" s="86">
        <v>1669900</v>
      </c>
      <c r="E37" s="80">
        <v>1668900.52</v>
      </c>
      <c r="F37" s="85">
        <f t="shared" si="1"/>
        <v>999.4799999999814</v>
      </c>
    </row>
    <row r="38" spans="1:6" ht="12" thickBot="1">
      <c r="A38" s="82" t="s">
        <v>34</v>
      </c>
      <c r="B38" s="68" t="s">
        <v>19</v>
      </c>
      <c r="C38" s="83" t="s">
        <v>125</v>
      </c>
      <c r="D38" s="86">
        <v>497500</v>
      </c>
      <c r="E38" s="80">
        <v>496991.59</v>
      </c>
      <c r="F38" s="85">
        <f t="shared" si="1"/>
        <v>508.4099999999744</v>
      </c>
    </row>
    <row r="39" spans="1:6" ht="24" thickBot="1">
      <c r="A39" s="82" t="s">
        <v>116</v>
      </c>
      <c r="B39" s="68" t="s">
        <v>19</v>
      </c>
      <c r="C39" s="83" t="s">
        <v>126</v>
      </c>
      <c r="D39" s="86">
        <f>D40</f>
        <v>81000</v>
      </c>
      <c r="E39" s="86">
        <f>E40</f>
        <v>80891.68</v>
      </c>
      <c r="F39" s="85">
        <f t="shared" si="1"/>
        <v>108.32000000000698</v>
      </c>
    </row>
    <row r="40" spans="1:6" ht="12" thickBot="1">
      <c r="A40" s="82" t="s">
        <v>39</v>
      </c>
      <c r="B40" s="68" t="s">
        <v>19</v>
      </c>
      <c r="C40" s="83" t="s">
        <v>127</v>
      </c>
      <c r="D40" s="86">
        <f>D41</f>
        <v>81000</v>
      </c>
      <c r="E40" s="86">
        <f>E41</f>
        <v>80891.68</v>
      </c>
      <c r="F40" s="85">
        <f t="shared" si="1"/>
        <v>108.32000000000698</v>
      </c>
    </row>
    <row r="41" spans="1:6" ht="12" thickBot="1">
      <c r="A41" s="82" t="s">
        <v>31</v>
      </c>
      <c r="B41" s="68" t="s">
        <v>19</v>
      </c>
      <c r="C41" s="83" t="s">
        <v>128</v>
      </c>
      <c r="D41" s="86">
        <f>D42+D43</f>
        <v>81000</v>
      </c>
      <c r="E41" s="86">
        <f>E42+E43</f>
        <v>80891.68</v>
      </c>
      <c r="F41" s="85">
        <f t="shared" si="1"/>
        <v>108.32000000000698</v>
      </c>
    </row>
    <row r="42" spans="1:6" ht="12" thickBot="1">
      <c r="A42" s="82" t="s">
        <v>33</v>
      </c>
      <c r="B42" s="68" t="s">
        <v>19</v>
      </c>
      <c r="C42" s="83" t="s">
        <v>129</v>
      </c>
      <c r="D42" s="86">
        <v>62400</v>
      </c>
      <c r="E42" s="80">
        <v>62331</v>
      </c>
      <c r="F42" s="85">
        <f t="shared" si="1"/>
        <v>69</v>
      </c>
    </row>
    <row r="43" spans="1:6" ht="12" thickBot="1">
      <c r="A43" s="82" t="s">
        <v>34</v>
      </c>
      <c r="B43" s="68" t="s">
        <v>19</v>
      </c>
      <c r="C43" s="83" t="s">
        <v>130</v>
      </c>
      <c r="D43" s="86">
        <v>18600</v>
      </c>
      <c r="E43" s="80">
        <v>18560.68</v>
      </c>
      <c r="F43" s="85">
        <f t="shared" si="1"/>
        <v>39.31999999999971</v>
      </c>
    </row>
    <row r="44" spans="1:6" ht="24" thickBot="1">
      <c r="A44" s="82" t="s">
        <v>561</v>
      </c>
      <c r="B44" s="68" t="s">
        <v>19</v>
      </c>
      <c r="C44" s="83" t="s">
        <v>560</v>
      </c>
      <c r="D44" s="86">
        <f>D45+D50</f>
        <v>399000</v>
      </c>
      <c r="E44" s="86">
        <f>E45+E50</f>
        <v>398624.14</v>
      </c>
      <c r="F44" s="85">
        <f t="shared" si="1"/>
        <v>375.85999999998603</v>
      </c>
    </row>
    <row r="45" spans="1:6" ht="24" thickBot="1">
      <c r="A45" s="82" t="s">
        <v>133</v>
      </c>
      <c r="B45" s="68" t="s">
        <v>19</v>
      </c>
      <c r="C45" s="83" t="s">
        <v>134</v>
      </c>
      <c r="D45" s="86">
        <f>D46+D51</f>
        <v>272000</v>
      </c>
      <c r="E45" s="86">
        <f>E46+E51</f>
        <v>271720.62</v>
      </c>
      <c r="F45" s="85">
        <f t="shared" si="1"/>
        <v>279.38000000000466</v>
      </c>
    </row>
    <row r="46" spans="1:6" ht="12" thickBot="1">
      <c r="A46" s="82" t="s">
        <v>39</v>
      </c>
      <c r="B46" s="68" t="s">
        <v>19</v>
      </c>
      <c r="C46" s="83" t="s">
        <v>135</v>
      </c>
      <c r="D46" s="86">
        <f>D47</f>
        <v>209700</v>
      </c>
      <c r="E46" s="86">
        <f>E47</f>
        <v>209546.62</v>
      </c>
      <c r="F46" s="85">
        <f t="shared" si="1"/>
        <v>153.38000000000466</v>
      </c>
    </row>
    <row r="47" spans="1:6" ht="12" thickBot="1">
      <c r="A47" s="82" t="s">
        <v>40</v>
      </c>
      <c r="B47" s="68" t="s">
        <v>19</v>
      </c>
      <c r="C47" s="83" t="s">
        <v>132</v>
      </c>
      <c r="D47" s="86">
        <f>D50+D48+D49</f>
        <v>209700</v>
      </c>
      <c r="E47" s="86">
        <f>E50+E48+E49</f>
        <v>209546.62</v>
      </c>
      <c r="F47" s="85">
        <f t="shared" si="1"/>
        <v>153.38000000000466</v>
      </c>
    </row>
    <row r="48" spans="1:6" ht="12" thickBot="1">
      <c r="A48" s="82" t="s">
        <v>41</v>
      </c>
      <c r="B48" s="68" t="s">
        <v>19</v>
      </c>
      <c r="C48" s="83" t="s">
        <v>301</v>
      </c>
      <c r="D48" s="86">
        <v>62800</v>
      </c>
      <c r="E48" s="84">
        <v>62777.05</v>
      </c>
      <c r="F48" s="85">
        <f t="shared" si="1"/>
        <v>22.94999999999709</v>
      </c>
    </row>
    <row r="49" spans="1:6" ht="12" thickBot="1">
      <c r="A49" s="82" t="s">
        <v>44</v>
      </c>
      <c r="B49" s="68" t="s">
        <v>19</v>
      </c>
      <c r="C49" s="83" t="s">
        <v>423</v>
      </c>
      <c r="D49" s="114">
        <v>19900</v>
      </c>
      <c r="E49" s="86">
        <v>19866.05</v>
      </c>
      <c r="F49" s="85">
        <f t="shared" si="1"/>
        <v>33.95000000000073</v>
      </c>
    </row>
    <row r="50" spans="1:6" ht="12" thickBot="1">
      <c r="A50" s="82" t="s">
        <v>45</v>
      </c>
      <c r="B50" s="68" t="s">
        <v>19</v>
      </c>
      <c r="C50" s="83" t="s">
        <v>131</v>
      </c>
      <c r="D50" s="86">
        <v>127000</v>
      </c>
      <c r="E50" s="80">
        <v>126903.52</v>
      </c>
      <c r="F50" s="85">
        <f t="shared" si="1"/>
        <v>96.47999999999593</v>
      </c>
    </row>
    <row r="51" spans="1:6" ht="12" thickBot="1">
      <c r="A51" s="82" t="s">
        <v>47</v>
      </c>
      <c r="B51" s="68" t="s">
        <v>19</v>
      </c>
      <c r="C51" s="83" t="s">
        <v>424</v>
      </c>
      <c r="D51" s="86">
        <f>D52+D53</f>
        <v>62300</v>
      </c>
      <c r="E51" s="86">
        <f>E52+E53</f>
        <v>62174</v>
      </c>
      <c r="F51" s="85">
        <f t="shared" si="1"/>
        <v>126</v>
      </c>
    </row>
    <row r="52" spans="1:6" ht="12" thickBot="1">
      <c r="A52" s="82" t="s">
        <v>74</v>
      </c>
      <c r="B52" s="68" t="s">
        <v>19</v>
      </c>
      <c r="C52" s="83" t="s">
        <v>447</v>
      </c>
      <c r="D52" s="86">
        <v>51900</v>
      </c>
      <c r="E52" s="84">
        <v>51872</v>
      </c>
      <c r="F52" s="85">
        <f t="shared" si="1"/>
        <v>28</v>
      </c>
    </row>
    <row r="53" spans="1:6" ht="12" thickBot="1">
      <c r="A53" s="82" t="s">
        <v>48</v>
      </c>
      <c r="B53" s="68" t="s">
        <v>19</v>
      </c>
      <c r="C53" s="83" t="s">
        <v>425</v>
      </c>
      <c r="D53" s="86">
        <v>10400</v>
      </c>
      <c r="E53" s="84">
        <v>10302</v>
      </c>
      <c r="F53" s="85">
        <f t="shared" si="1"/>
        <v>98</v>
      </c>
    </row>
    <row r="54" spans="1:6" ht="24" thickBot="1">
      <c r="A54" s="82" t="s">
        <v>137</v>
      </c>
      <c r="B54" s="68" t="s">
        <v>19</v>
      </c>
      <c r="C54" s="83" t="s">
        <v>138</v>
      </c>
      <c r="D54" s="86">
        <f>D55+D63</f>
        <v>815300</v>
      </c>
      <c r="E54" s="84">
        <f>E55+E63</f>
        <v>814846.44</v>
      </c>
      <c r="F54" s="85">
        <f t="shared" si="1"/>
        <v>453.5600000000559</v>
      </c>
    </row>
    <row r="55" spans="1:6" ht="12" thickBot="1">
      <c r="A55" s="82" t="s">
        <v>39</v>
      </c>
      <c r="B55" s="68" t="s">
        <v>19</v>
      </c>
      <c r="C55" s="83" t="s">
        <v>136</v>
      </c>
      <c r="D55" s="86">
        <f>D56+D62</f>
        <v>309200</v>
      </c>
      <c r="E55" s="86">
        <f>E56+E62</f>
        <v>308963.74</v>
      </c>
      <c r="F55" s="85">
        <f t="shared" si="1"/>
        <v>236.2600000000093</v>
      </c>
    </row>
    <row r="56" spans="1:6" ht="12" thickBot="1">
      <c r="A56" s="82" t="s">
        <v>40</v>
      </c>
      <c r="B56" s="68" t="s">
        <v>19</v>
      </c>
      <c r="C56" s="83" t="s">
        <v>139</v>
      </c>
      <c r="D56" s="86">
        <f>D58+D59+D60+D61+D57</f>
        <v>284000</v>
      </c>
      <c r="E56" s="86">
        <f>E58+E59+E60+E61+E57</f>
        <v>283823.69</v>
      </c>
      <c r="F56" s="97">
        <f>F58+F59+F60+F61</f>
        <v>169.79999999999563</v>
      </c>
    </row>
    <row r="57" spans="1:6" ht="12" thickBot="1">
      <c r="A57" s="82" t="s">
        <v>41</v>
      </c>
      <c r="B57" s="68" t="s">
        <v>19</v>
      </c>
      <c r="C57" s="83" t="s">
        <v>426</v>
      </c>
      <c r="D57" s="86">
        <v>4800</v>
      </c>
      <c r="E57" s="84">
        <v>4793.49</v>
      </c>
      <c r="F57" s="97">
        <f>F59+F60+F61+F62</f>
        <v>222.8499999999949</v>
      </c>
    </row>
    <row r="58" spans="1:6" ht="12" thickBot="1">
      <c r="A58" s="82" t="s">
        <v>42</v>
      </c>
      <c r="B58" s="68" t="s">
        <v>19</v>
      </c>
      <c r="C58" s="83" t="s">
        <v>140</v>
      </c>
      <c r="D58" s="86">
        <v>28600</v>
      </c>
      <c r="E58" s="80">
        <v>28593.1</v>
      </c>
      <c r="F58" s="85">
        <f aca="true" t="shared" si="3" ref="F58:F76">D58-E58</f>
        <v>6.900000000001455</v>
      </c>
    </row>
    <row r="59" spans="1:6" ht="12" thickBot="1">
      <c r="A59" s="82" t="s">
        <v>43</v>
      </c>
      <c r="B59" s="68" t="s">
        <v>19</v>
      </c>
      <c r="C59" s="83" t="s">
        <v>141</v>
      </c>
      <c r="D59" s="86">
        <v>25200</v>
      </c>
      <c r="E59" s="80">
        <v>25118.89</v>
      </c>
      <c r="F59" s="85">
        <f t="shared" si="3"/>
        <v>81.11000000000058</v>
      </c>
    </row>
    <row r="60" spans="1:6" ht="12" thickBot="1">
      <c r="A60" s="82" t="s">
        <v>44</v>
      </c>
      <c r="B60" s="68" t="s">
        <v>19</v>
      </c>
      <c r="C60" s="83" t="s">
        <v>142</v>
      </c>
      <c r="D60" s="86">
        <v>160000</v>
      </c>
      <c r="E60" s="80">
        <v>159977.88</v>
      </c>
      <c r="F60" s="85">
        <f t="shared" si="3"/>
        <v>22.119999999995343</v>
      </c>
    </row>
    <row r="61" spans="1:6" ht="12" thickBot="1">
      <c r="A61" s="82" t="s">
        <v>45</v>
      </c>
      <c r="B61" s="68" t="s">
        <v>19</v>
      </c>
      <c r="C61" s="83" t="s">
        <v>143</v>
      </c>
      <c r="D61" s="86">
        <v>65400</v>
      </c>
      <c r="E61" s="80">
        <v>65340.33</v>
      </c>
      <c r="F61" s="85">
        <f t="shared" si="3"/>
        <v>59.669999999998254</v>
      </c>
    </row>
    <row r="62" spans="1:6" ht="12" thickBot="1">
      <c r="A62" s="82" t="s">
        <v>46</v>
      </c>
      <c r="B62" s="68" t="s">
        <v>19</v>
      </c>
      <c r="C62" s="83" t="s">
        <v>144</v>
      </c>
      <c r="D62" s="86">
        <v>25200</v>
      </c>
      <c r="E62" s="80">
        <v>25140.05</v>
      </c>
      <c r="F62" s="85">
        <f t="shared" si="3"/>
        <v>59.95000000000073</v>
      </c>
    </row>
    <row r="63" spans="1:6" ht="12" thickBot="1">
      <c r="A63" s="82" t="s">
        <v>47</v>
      </c>
      <c r="B63" s="68" t="s">
        <v>19</v>
      </c>
      <c r="C63" s="83" t="s">
        <v>145</v>
      </c>
      <c r="D63" s="86">
        <f>D64+D65</f>
        <v>506100</v>
      </c>
      <c r="E63" s="86">
        <f>E64+E65</f>
        <v>505882.7</v>
      </c>
      <c r="F63" s="85">
        <f t="shared" si="3"/>
        <v>217.29999999998836</v>
      </c>
    </row>
    <row r="64" spans="1:6" ht="12" thickBot="1">
      <c r="A64" s="82" t="s">
        <v>74</v>
      </c>
      <c r="B64" s="68" t="s">
        <v>19</v>
      </c>
      <c r="C64" s="83" t="s">
        <v>146</v>
      </c>
      <c r="D64" s="86">
        <v>58200</v>
      </c>
      <c r="E64" s="84">
        <v>58134</v>
      </c>
      <c r="F64" s="85">
        <f t="shared" si="3"/>
        <v>66</v>
      </c>
    </row>
    <row r="65" spans="1:6" ht="12" thickBot="1">
      <c r="A65" s="82" t="s">
        <v>48</v>
      </c>
      <c r="B65" s="68" t="s">
        <v>19</v>
      </c>
      <c r="C65" s="83" t="s">
        <v>147</v>
      </c>
      <c r="D65" s="86">
        <v>447900</v>
      </c>
      <c r="E65" s="80">
        <v>447748.7</v>
      </c>
      <c r="F65" s="85">
        <f t="shared" si="3"/>
        <v>151.29999999998836</v>
      </c>
    </row>
    <row r="66" spans="1:6" ht="12" thickBot="1">
      <c r="A66" s="82" t="s">
        <v>508</v>
      </c>
      <c r="B66" s="68" t="s">
        <v>19</v>
      </c>
      <c r="C66" s="83" t="s">
        <v>558</v>
      </c>
      <c r="D66" s="86">
        <f aca="true" t="shared" si="4" ref="D66:E69">D67</f>
        <v>1300</v>
      </c>
      <c r="E66" s="86">
        <f t="shared" si="4"/>
        <v>1224</v>
      </c>
      <c r="F66" s="85">
        <f t="shared" si="3"/>
        <v>76</v>
      </c>
    </row>
    <row r="67" spans="1:6" ht="12" thickBot="1">
      <c r="A67" s="82" t="s">
        <v>559</v>
      </c>
      <c r="B67" s="68" t="s">
        <v>19</v>
      </c>
      <c r="C67" s="83" t="s">
        <v>557</v>
      </c>
      <c r="D67" s="86">
        <f t="shared" si="4"/>
        <v>1300</v>
      </c>
      <c r="E67" s="86">
        <f t="shared" si="4"/>
        <v>1224</v>
      </c>
      <c r="F67" s="85">
        <f t="shared" si="3"/>
        <v>76</v>
      </c>
    </row>
    <row r="68" spans="1:6" ht="24" thickBot="1">
      <c r="A68" s="82" t="s">
        <v>49</v>
      </c>
      <c r="B68" s="68" t="s">
        <v>19</v>
      </c>
      <c r="C68" s="83" t="s">
        <v>148</v>
      </c>
      <c r="D68" s="86">
        <f t="shared" si="4"/>
        <v>1300</v>
      </c>
      <c r="E68" s="86">
        <f t="shared" si="4"/>
        <v>1224</v>
      </c>
      <c r="F68" s="85">
        <f t="shared" si="3"/>
        <v>76</v>
      </c>
    </row>
    <row r="69" spans="1:6" ht="12" thickBot="1">
      <c r="A69" s="82" t="s">
        <v>39</v>
      </c>
      <c r="B69" s="68" t="s">
        <v>19</v>
      </c>
      <c r="C69" s="83" t="s">
        <v>149</v>
      </c>
      <c r="D69" s="86">
        <f t="shared" si="4"/>
        <v>1300</v>
      </c>
      <c r="E69" s="86">
        <f t="shared" si="4"/>
        <v>1224</v>
      </c>
      <c r="F69" s="85">
        <f t="shared" si="3"/>
        <v>76</v>
      </c>
    </row>
    <row r="70" spans="1:6" ht="12" thickBot="1">
      <c r="A70" s="82" t="s">
        <v>46</v>
      </c>
      <c r="B70" s="68" t="s">
        <v>19</v>
      </c>
      <c r="C70" s="83" t="s">
        <v>150</v>
      </c>
      <c r="D70" s="86">
        <v>1300</v>
      </c>
      <c r="E70" s="80">
        <v>1224</v>
      </c>
      <c r="F70" s="85">
        <f t="shared" si="3"/>
        <v>76</v>
      </c>
    </row>
    <row r="71" spans="1:6" ht="12" thickBot="1">
      <c r="A71" s="82" t="s">
        <v>152</v>
      </c>
      <c r="B71" s="68" t="s">
        <v>19</v>
      </c>
      <c r="C71" s="83" t="s">
        <v>154</v>
      </c>
      <c r="D71" s="86">
        <f>D72</f>
        <v>5100</v>
      </c>
      <c r="E71" s="86">
        <f>E72</f>
        <v>5083.2</v>
      </c>
      <c r="F71" s="85">
        <f t="shared" si="3"/>
        <v>16.800000000000182</v>
      </c>
    </row>
    <row r="72" spans="1:6" ht="12" thickBot="1">
      <c r="A72" s="82" t="s">
        <v>39</v>
      </c>
      <c r="B72" s="68" t="s">
        <v>19</v>
      </c>
      <c r="C72" s="83" t="s">
        <v>153</v>
      </c>
      <c r="D72" s="86">
        <f>D73</f>
        <v>5100</v>
      </c>
      <c r="E72" s="86">
        <f>E73</f>
        <v>5083.2</v>
      </c>
      <c r="F72" s="85">
        <f t="shared" si="3"/>
        <v>16.800000000000182</v>
      </c>
    </row>
    <row r="73" spans="1:6" ht="12" thickBot="1">
      <c r="A73" s="82" t="s">
        <v>46</v>
      </c>
      <c r="B73" s="68" t="s">
        <v>19</v>
      </c>
      <c r="C73" s="83" t="s">
        <v>151</v>
      </c>
      <c r="D73" s="86">
        <v>5100</v>
      </c>
      <c r="E73" s="80">
        <v>5083.2</v>
      </c>
      <c r="F73" s="85">
        <f t="shared" si="3"/>
        <v>16.800000000000182</v>
      </c>
    </row>
    <row r="74" spans="1:6" ht="71.25" thickBot="1">
      <c r="A74" s="82" t="s">
        <v>495</v>
      </c>
      <c r="B74" s="68" t="s">
        <v>19</v>
      </c>
      <c r="C74" s="83" t="s">
        <v>51</v>
      </c>
      <c r="D74" s="86">
        <f aca="true" t="shared" si="5" ref="D74:E76">D76</f>
        <v>42500</v>
      </c>
      <c r="E74" s="84">
        <f t="shared" si="5"/>
        <v>42500</v>
      </c>
      <c r="F74" s="85">
        <f t="shared" si="3"/>
        <v>0</v>
      </c>
    </row>
    <row r="75" spans="1:6" ht="12" thickBot="1">
      <c r="A75" s="82" t="s">
        <v>54</v>
      </c>
      <c r="B75" s="68" t="s">
        <v>19</v>
      </c>
      <c r="C75" s="83" t="s">
        <v>556</v>
      </c>
      <c r="D75" s="86">
        <f t="shared" si="5"/>
        <v>42500</v>
      </c>
      <c r="E75" s="84">
        <f t="shared" si="5"/>
        <v>42500</v>
      </c>
      <c r="F75" s="85">
        <f t="shared" si="3"/>
        <v>0</v>
      </c>
    </row>
    <row r="76" spans="1:6" ht="12" thickBot="1">
      <c r="A76" s="82" t="s">
        <v>1</v>
      </c>
      <c r="B76" s="68" t="s">
        <v>19</v>
      </c>
      <c r="C76" s="83" t="s">
        <v>161</v>
      </c>
      <c r="D76" s="86">
        <f t="shared" si="5"/>
        <v>42500</v>
      </c>
      <c r="E76" s="84">
        <f t="shared" si="5"/>
        <v>42500</v>
      </c>
      <c r="F76" s="85">
        <f t="shared" si="3"/>
        <v>0</v>
      </c>
    </row>
    <row r="77" spans="1:6" ht="12" thickBot="1">
      <c r="A77" s="82" t="s">
        <v>39</v>
      </c>
      <c r="B77" s="68" t="s">
        <v>19</v>
      </c>
      <c r="C77" s="83" t="s">
        <v>160</v>
      </c>
      <c r="D77" s="86">
        <f>D78</f>
        <v>42500</v>
      </c>
      <c r="E77" s="84">
        <f>E78</f>
        <v>42500</v>
      </c>
      <c r="F77" s="85">
        <f>F78</f>
        <v>0</v>
      </c>
    </row>
    <row r="78" spans="1:6" ht="12" thickBot="1">
      <c r="A78" s="82" t="s">
        <v>52</v>
      </c>
      <c r="B78" s="68" t="s">
        <v>19</v>
      </c>
      <c r="C78" s="83" t="s">
        <v>159</v>
      </c>
      <c r="D78" s="86">
        <f>D79</f>
        <v>42500</v>
      </c>
      <c r="E78" s="84">
        <f>E79</f>
        <v>42500</v>
      </c>
      <c r="F78" s="85">
        <f aca="true" t="shared" si="6" ref="F78:F109">D78-E78</f>
        <v>0</v>
      </c>
    </row>
    <row r="79" spans="1:6" ht="24" thickBot="1">
      <c r="A79" s="82" t="s">
        <v>53</v>
      </c>
      <c r="B79" s="68" t="s">
        <v>19</v>
      </c>
      <c r="C79" s="83" t="s">
        <v>158</v>
      </c>
      <c r="D79" s="86">
        <v>42500</v>
      </c>
      <c r="E79" s="84">
        <v>42500</v>
      </c>
      <c r="F79" s="85">
        <f t="shared" si="6"/>
        <v>0</v>
      </c>
    </row>
    <row r="80" spans="1:6" ht="12" thickBot="1">
      <c r="A80" s="82" t="s">
        <v>71</v>
      </c>
      <c r="B80" s="68" t="s">
        <v>19</v>
      </c>
      <c r="C80" s="83" t="s">
        <v>181</v>
      </c>
      <c r="D80" s="86">
        <f>D81</f>
        <v>6000</v>
      </c>
      <c r="E80" s="84"/>
      <c r="F80" s="85">
        <f t="shared" si="6"/>
        <v>6000</v>
      </c>
    </row>
    <row r="81" spans="1:6" ht="36" thickBot="1">
      <c r="A81" s="82" t="s">
        <v>422</v>
      </c>
      <c r="B81" s="68" t="s">
        <v>19</v>
      </c>
      <c r="C81" s="83" t="s">
        <v>172</v>
      </c>
      <c r="D81" s="86">
        <f>D84</f>
        <v>6000</v>
      </c>
      <c r="E81" s="84"/>
      <c r="F81" s="85">
        <f t="shared" si="6"/>
        <v>6000</v>
      </c>
    </row>
    <row r="82" spans="1:6" ht="24" thickBot="1">
      <c r="A82" s="82" t="s">
        <v>503</v>
      </c>
      <c r="B82" s="68" t="s">
        <v>19</v>
      </c>
      <c r="C82" s="83" t="s">
        <v>555</v>
      </c>
      <c r="D82" s="86">
        <f>D83</f>
        <v>6000</v>
      </c>
      <c r="E82" s="84"/>
      <c r="F82" s="85">
        <f t="shared" si="6"/>
        <v>6000</v>
      </c>
    </row>
    <row r="83" spans="1:6" ht="24" thickBot="1">
      <c r="A83" s="82" t="s">
        <v>501</v>
      </c>
      <c r="B83" s="68" t="s">
        <v>19</v>
      </c>
      <c r="C83" s="83" t="s">
        <v>554</v>
      </c>
      <c r="D83" s="86">
        <f>D84</f>
        <v>6000</v>
      </c>
      <c r="E83" s="84"/>
      <c r="F83" s="85">
        <f t="shared" si="6"/>
        <v>6000</v>
      </c>
    </row>
    <row r="84" spans="1:6" ht="24" thickBot="1">
      <c r="A84" s="82" t="s">
        <v>137</v>
      </c>
      <c r="B84" s="68" t="s">
        <v>19</v>
      </c>
      <c r="C84" s="83" t="s">
        <v>173</v>
      </c>
      <c r="D84" s="86">
        <f>D85</f>
        <v>6000</v>
      </c>
      <c r="E84" s="84"/>
      <c r="F84" s="85">
        <f t="shared" si="6"/>
        <v>6000</v>
      </c>
    </row>
    <row r="85" spans="1:6" ht="12" thickBot="1">
      <c r="A85" s="82" t="s">
        <v>39</v>
      </c>
      <c r="B85" s="68" t="s">
        <v>19</v>
      </c>
      <c r="C85" s="83" t="s">
        <v>174</v>
      </c>
      <c r="D85" s="86">
        <f>D86</f>
        <v>6000</v>
      </c>
      <c r="E85" s="86"/>
      <c r="F85" s="85">
        <f t="shared" si="6"/>
        <v>6000</v>
      </c>
    </row>
    <row r="86" spans="1:6" ht="12" thickBot="1">
      <c r="A86" s="82" t="s">
        <v>40</v>
      </c>
      <c r="B86" s="68" t="s">
        <v>19</v>
      </c>
      <c r="C86" s="83" t="s">
        <v>175</v>
      </c>
      <c r="D86" s="86">
        <f>D87</f>
        <v>6000</v>
      </c>
      <c r="E86" s="86"/>
      <c r="F86" s="85">
        <f t="shared" si="6"/>
        <v>6000</v>
      </c>
    </row>
    <row r="87" spans="1:6" ht="12" thickBot="1">
      <c r="A87" s="82" t="s">
        <v>45</v>
      </c>
      <c r="B87" s="68" t="s">
        <v>19</v>
      </c>
      <c r="C87" s="83" t="s">
        <v>176</v>
      </c>
      <c r="D87" s="86">
        <v>6000</v>
      </c>
      <c r="E87" s="80"/>
      <c r="F87" s="85">
        <f t="shared" si="6"/>
        <v>6000</v>
      </c>
    </row>
    <row r="88" spans="1:6" ht="12" thickBot="1">
      <c r="A88" s="82" t="s">
        <v>54</v>
      </c>
      <c r="B88" s="68" t="s">
        <v>19</v>
      </c>
      <c r="C88" s="83" t="s">
        <v>552</v>
      </c>
      <c r="D88" s="86">
        <f>D89</f>
        <v>200</v>
      </c>
      <c r="E88" s="86">
        <f>E89</f>
        <v>200</v>
      </c>
      <c r="F88" s="85">
        <f t="shared" si="6"/>
        <v>0</v>
      </c>
    </row>
    <row r="89" spans="1:6" ht="82.5" thickBot="1">
      <c r="A89" s="82" t="s">
        <v>553</v>
      </c>
      <c r="B89" s="68" t="s">
        <v>19</v>
      </c>
      <c r="C89" s="83" t="s">
        <v>55</v>
      </c>
      <c r="D89" s="86">
        <f>D90</f>
        <v>200</v>
      </c>
      <c r="E89" s="86">
        <f>E90</f>
        <v>200</v>
      </c>
      <c r="F89" s="85">
        <f t="shared" si="6"/>
        <v>0</v>
      </c>
    </row>
    <row r="90" spans="1:6" ht="210.75" customHeight="1" thickBot="1">
      <c r="A90" s="100" t="s">
        <v>551</v>
      </c>
      <c r="B90" s="68" t="s">
        <v>19</v>
      </c>
      <c r="C90" s="83" t="s">
        <v>108</v>
      </c>
      <c r="D90" s="86">
        <f>D93</f>
        <v>200</v>
      </c>
      <c r="E90" s="86">
        <f>E94</f>
        <v>200</v>
      </c>
      <c r="F90" s="85">
        <f t="shared" si="6"/>
        <v>0</v>
      </c>
    </row>
    <row r="91" spans="1:6" ht="26.25" customHeight="1" thickBot="1">
      <c r="A91" s="113" t="s">
        <v>503</v>
      </c>
      <c r="B91" s="68" t="s">
        <v>19</v>
      </c>
      <c r="C91" s="83" t="s">
        <v>550</v>
      </c>
      <c r="D91" s="86">
        <f aca="true" t="shared" si="7" ref="D91:E94">D92</f>
        <v>200</v>
      </c>
      <c r="E91" s="86">
        <f t="shared" si="7"/>
        <v>200</v>
      </c>
      <c r="F91" s="85">
        <f t="shared" si="6"/>
        <v>0</v>
      </c>
    </row>
    <row r="92" spans="1:6" ht="30" customHeight="1" thickBot="1">
      <c r="A92" s="113" t="s">
        <v>501</v>
      </c>
      <c r="B92" s="68" t="s">
        <v>19</v>
      </c>
      <c r="C92" s="83" t="s">
        <v>549</v>
      </c>
      <c r="D92" s="86">
        <f t="shared" si="7"/>
        <v>200</v>
      </c>
      <c r="E92" s="86">
        <f t="shared" si="7"/>
        <v>200</v>
      </c>
      <c r="F92" s="85">
        <f t="shared" si="6"/>
        <v>0</v>
      </c>
    </row>
    <row r="93" spans="1:6" ht="24" thickBot="1">
      <c r="A93" s="82" t="s">
        <v>137</v>
      </c>
      <c r="B93" s="68" t="s">
        <v>19</v>
      </c>
      <c r="C93" s="83" t="s">
        <v>155</v>
      </c>
      <c r="D93" s="86">
        <f t="shared" si="7"/>
        <v>200</v>
      </c>
      <c r="E93" s="86">
        <f t="shared" si="7"/>
        <v>200</v>
      </c>
      <c r="F93" s="85">
        <f t="shared" si="6"/>
        <v>0</v>
      </c>
    </row>
    <row r="94" spans="1:6" ht="12" thickBot="1">
      <c r="A94" s="82" t="s">
        <v>47</v>
      </c>
      <c r="B94" s="68" t="s">
        <v>19</v>
      </c>
      <c r="C94" s="83" t="s">
        <v>156</v>
      </c>
      <c r="D94" s="86">
        <f t="shared" si="7"/>
        <v>200</v>
      </c>
      <c r="E94" s="86">
        <f t="shared" si="7"/>
        <v>200</v>
      </c>
      <c r="F94" s="85">
        <f t="shared" si="6"/>
        <v>0</v>
      </c>
    </row>
    <row r="95" spans="1:6" ht="12" thickBot="1">
      <c r="A95" s="82" t="s">
        <v>48</v>
      </c>
      <c r="B95" s="68" t="s">
        <v>19</v>
      </c>
      <c r="C95" s="83" t="s">
        <v>157</v>
      </c>
      <c r="D95" s="86">
        <v>200</v>
      </c>
      <c r="E95" s="80">
        <v>200</v>
      </c>
      <c r="F95" s="85">
        <f t="shared" si="6"/>
        <v>0</v>
      </c>
    </row>
    <row r="96" spans="1:6" ht="12" thickBot="1">
      <c r="A96" s="82" t="s">
        <v>171</v>
      </c>
      <c r="B96" s="68" t="s">
        <v>19</v>
      </c>
      <c r="C96" s="83" t="s">
        <v>170</v>
      </c>
      <c r="D96" s="86">
        <f>D98+D103</f>
        <v>193000</v>
      </c>
      <c r="E96" s="86">
        <f>E98+E103</f>
        <v>193000</v>
      </c>
      <c r="F96" s="85">
        <f t="shared" si="6"/>
        <v>0</v>
      </c>
    </row>
    <row r="97" spans="1:6" ht="12" thickBot="1">
      <c r="A97" s="82" t="s">
        <v>548</v>
      </c>
      <c r="B97" s="68" t="s">
        <v>19</v>
      </c>
      <c r="C97" s="83" t="s">
        <v>547</v>
      </c>
      <c r="D97" s="86">
        <f>D99</f>
        <v>97000</v>
      </c>
      <c r="E97" s="86">
        <f>E99</f>
        <v>97000</v>
      </c>
      <c r="F97" s="85">
        <f t="shared" si="6"/>
        <v>0</v>
      </c>
    </row>
    <row r="98" spans="1:6" ht="24" thickBot="1">
      <c r="A98" s="82" t="s">
        <v>169</v>
      </c>
      <c r="B98" s="68" t="s">
        <v>19</v>
      </c>
      <c r="C98" s="83" t="s">
        <v>168</v>
      </c>
      <c r="D98" s="86">
        <f>D100</f>
        <v>97000</v>
      </c>
      <c r="E98" s="86">
        <f>E100</f>
        <v>97000</v>
      </c>
      <c r="F98" s="85">
        <f t="shared" si="6"/>
        <v>0</v>
      </c>
    </row>
    <row r="99" spans="1:6" ht="12" thickBot="1">
      <c r="A99" s="82" t="s">
        <v>508</v>
      </c>
      <c r="B99" s="68" t="s">
        <v>19</v>
      </c>
      <c r="C99" s="83" t="s">
        <v>546</v>
      </c>
      <c r="D99" s="86">
        <f aca="true" t="shared" si="8" ref="D99:E101">D100</f>
        <v>97000</v>
      </c>
      <c r="E99" s="86">
        <f t="shared" si="8"/>
        <v>97000</v>
      </c>
      <c r="F99" s="85">
        <f t="shared" si="6"/>
        <v>0</v>
      </c>
    </row>
    <row r="100" spans="1:6" ht="24" thickBot="1">
      <c r="A100" s="82" t="s">
        <v>166</v>
      </c>
      <c r="B100" s="68" t="s">
        <v>19</v>
      </c>
      <c r="C100" s="83" t="s">
        <v>427</v>
      </c>
      <c r="D100" s="86">
        <f t="shared" si="8"/>
        <v>97000</v>
      </c>
      <c r="E100" s="86">
        <f t="shared" si="8"/>
        <v>97000</v>
      </c>
      <c r="F100" s="85">
        <f t="shared" si="6"/>
        <v>0</v>
      </c>
    </row>
    <row r="101" spans="1:6" ht="12" thickBot="1">
      <c r="A101" s="82" t="s">
        <v>39</v>
      </c>
      <c r="B101" s="68" t="s">
        <v>19</v>
      </c>
      <c r="C101" s="83" t="s">
        <v>428</v>
      </c>
      <c r="D101" s="86">
        <f t="shared" si="8"/>
        <v>97000</v>
      </c>
      <c r="E101" s="86">
        <f t="shared" si="8"/>
        <v>97000</v>
      </c>
      <c r="F101" s="85">
        <f t="shared" si="6"/>
        <v>0</v>
      </c>
    </row>
    <row r="102" spans="1:6" ht="12" thickBot="1">
      <c r="A102" s="82" t="s">
        <v>46</v>
      </c>
      <c r="B102" s="68" t="s">
        <v>19</v>
      </c>
      <c r="C102" s="83" t="s">
        <v>429</v>
      </c>
      <c r="D102" s="86">
        <v>97000</v>
      </c>
      <c r="E102" s="80">
        <v>97000</v>
      </c>
      <c r="F102" s="85">
        <f t="shared" si="6"/>
        <v>0</v>
      </c>
    </row>
    <row r="103" spans="1:6" ht="24" thickBot="1">
      <c r="A103" s="82" t="s">
        <v>167</v>
      </c>
      <c r="B103" s="68" t="s">
        <v>19</v>
      </c>
      <c r="C103" s="83" t="s">
        <v>165</v>
      </c>
      <c r="D103" s="86">
        <f>D105</f>
        <v>96000</v>
      </c>
      <c r="E103" s="86">
        <f>E105</f>
        <v>96000</v>
      </c>
      <c r="F103" s="85">
        <f t="shared" si="6"/>
        <v>0</v>
      </c>
    </row>
    <row r="104" spans="1:6" ht="12" thickBot="1">
      <c r="A104" s="82" t="s">
        <v>508</v>
      </c>
      <c r="B104" s="68" t="s">
        <v>19</v>
      </c>
      <c r="C104" s="83" t="s">
        <v>545</v>
      </c>
      <c r="D104" s="86">
        <f aca="true" t="shared" si="9" ref="D104:E106">D105</f>
        <v>96000</v>
      </c>
      <c r="E104" s="86">
        <f t="shared" si="9"/>
        <v>96000</v>
      </c>
      <c r="F104" s="85">
        <f t="shared" si="6"/>
        <v>0</v>
      </c>
    </row>
    <row r="105" spans="1:6" ht="24" thickBot="1">
      <c r="A105" s="82" t="s">
        <v>166</v>
      </c>
      <c r="B105" s="68" t="s">
        <v>19</v>
      </c>
      <c r="C105" s="83" t="s">
        <v>283</v>
      </c>
      <c r="D105" s="86">
        <f t="shared" si="9"/>
        <v>96000</v>
      </c>
      <c r="E105" s="86">
        <f t="shared" si="9"/>
        <v>96000</v>
      </c>
      <c r="F105" s="85">
        <f t="shared" si="6"/>
        <v>0</v>
      </c>
    </row>
    <row r="106" spans="1:6" ht="12" thickBot="1">
      <c r="A106" s="82" t="s">
        <v>39</v>
      </c>
      <c r="B106" s="68" t="s">
        <v>19</v>
      </c>
      <c r="C106" s="83" t="s">
        <v>284</v>
      </c>
      <c r="D106" s="86">
        <f t="shared" si="9"/>
        <v>96000</v>
      </c>
      <c r="E106" s="86">
        <f t="shared" si="9"/>
        <v>96000</v>
      </c>
      <c r="F106" s="85">
        <f t="shared" si="6"/>
        <v>0</v>
      </c>
    </row>
    <row r="107" spans="1:6" ht="12" thickBot="1">
      <c r="A107" s="82" t="s">
        <v>46</v>
      </c>
      <c r="B107" s="68" t="s">
        <v>19</v>
      </c>
      <c r="C107" s="83" t="s">
        <v>285</v>
      </c>
      <c r="D107" s="86">
        <v>96000</v>
      </c>
      <c r="E107" s="80">
        <v>96000</v>
      </c>
      <c r="F107" s="85">
        <f t="shared" si="6"/>
        <v>0</v>
      </c>
    </row>
    <row r="108" spans="1:6" ht="12" thickBot="1">
      <c r="A108" s="82" t="s">
        <v>56</v>
      </c>
      <c r="B108" s="68" t="s">
        <v>19</v>
      </c>
      <c r="C108" s="83" t="s">
        <v>57</v>
      </c>
      <c r="D108" s="86">
        <f>D110</f>
        <v>25000</v>
      </c>
      <c r="E108" s="86">
        <v>0</v>
      </c>
      <c r="F108" s="85">
        <f t="shared" si="6"/>
        <v>25000</v>
      </c>
    </row>
    <row r="109" spans="1:6" ht="12" thickBot="1">
      <c r="A109" s="82" t="s">
        <v>56</v>
      </c>
      <c r="B109" s="68" t="s">
        <v>19</v>
      </c>
      <c r="C109" s="83" t="s">
        <v>544</v>
      </c>
      <c r="D109" s="86">
        <f>D111</f>
        <v>25000</v>
      </c>
      <c r="E109" s="86">
        <f>-E1080</f>
        <v>0</v>
      </c>
      <c r="F109" s="85">
        <f t="shared" si="6"/>
        <v>25000</v>
      </c>
    </row>
    <row r="110" spans="1:6" ht="12" thickBot="1">
      <c r="A110" s="82" t="s">
        <v>58</v>
      </c>
      <c r="B110" s="68" t="s">
        <v>19</v>
      </c>
      <c r="C110" s="83" t="s">
        <v>59</v>
      </c>
      <c r="D110" s="86">
        <f>D112</f>
        <v>25000</v>
      </c>
      <c r="E110" s="86">
        <v>0</v>
      </c>
      <c r="F110" s="85">
        <f aca="true" t="shared" si="10" ref="F110:F141">D110-E110</f>
        <v>25000</v>
      </c>
    </row>
    <row r="111" spans="1:6" ht="12" thickBot="1">
      <c r="A111" s="82" t="s">
        <v>508</v>
      </c>
      <c r="B111" s="68" t="s">
        <v>19</v>
      </c>
      <c r="C111" s="83" t="s">
        <v>543</v>
      </c>
      <c r="D111" s="86">
        <f>D112</f>
        <v>25000</v>
      </c>
      <c r="E111" s="86">
        <v>0</v>
      </c>
      <c r="F111" s="85">
        <f t="shared" si="10"/>
        <v>25000</v>
      </c>
    </row>
    <row r="112" spans="1:6" ht="12" thickBot="1">
      <c r="A112" s="82" t="s">
        <v>46</v>
      </c>
      <c r="B112" s="68" t="s">
        <v>19</v>
      </c>
      <c r="C112" s="83" t="s">
        <v>164</v>
      </c>
      <c r="D112" s="86">
        <f>D113</f>
        <v>25000</v>
      </c>
      <c r="E112" s="86">
        <v>0</v>
      </c>
      <c r="F112" s="85">
        <f t="shared" si="10"/>
        <v>25000</v>
      </c>
    </row>
    <row r="113" spans="1:6" ht="12" thickBot="1">
      <c r="A113" s="82" t="s">
        <v>39</v>
      </c>
      <c r="B113" s="68" t="s">
        <v>19</v>
      </c>
      <c r="C113" s="83" t="s">
        <v>163</v>
      </c>
      <c r="D113" s="86">
        <f>D114</f>
        <v>25000</v>
      </c>
      <c r="E113" s="86">
        <v>0</v>
      </c>
      <c r="F113" s="85">
        <f t="shared" si="10"/>
        <v>25000</v>
      </c>
    </row>
    <row r="114" spans="1:6" ht="12" thickBot="1">
      <c r="A114" s="82" t="s">
        <v>46</v>
      </c>
      <c r="B114" s="68" t="s">
        <v>19</v>
      </c>
      <c r="C114" s="83" t="s">
        <v>162</v>
      </c>
      <c r="D114" s="86">
        <v>25000</v>
      </c>
      <c r="E114" s="80">
        <v>0</v>
      </c>
      <c r="F114" s="85">
        <f t="shared" si="10"/>
        <v>25000</v>
      </c>
    </row>
    <row r="115" spans="1:6" ht="12" thickBot="1">
      <c r="A115" s="82" t="s">
        <v>252</v>
      </c>
      <c r="B115" s="68" t="s">
        <v>19</v>
      </c>
      <c r="C115" s="83" t="s">
        <v>251</v>
      </c>
      <c r="D115" s="86">
        <f>D117</f>
        <v>55000</v>
      </c>
      <c r="E115" s="86">
        <f>E117</f>
        <v>54904.5</v>
      </c>
      <c r="F115" s="85">
        <f t="shared" si="10"/>
        <v>95.5</v>
      </c>
    </row>
    <row r="116" spans="1:6" ht="12" thickBot="1">
      <c r="A116" s="82" t="s">
        <v>56</v>
      </c>
      <c r="B116" s="68" t="s">
        <v>19</v>
      </c>
      <c r="C116" s="83" t="s">
        <v>542</v>
      </c>
      <c r="D116" s="86">
        <f>D119</f>
        <v>55000</v>
      </c>
      <c r="E116" s="86">
        <f>E119</f>
        <v>54904.5</v>
      </c>
      <c r="F116" s="85">
        <f t="shared" si="10"/>
        <v>95.5</v>
      </c>
    </row>
    <row r="117" spans="1:6" ht="12" thickBot="1">
      <c r="A117" s="82" t="s">
        <v>58</v>
      </c>
      <c r="B117" s="68" t="s">
        <v>19</v>
      </c>
      <c r="C117" s="83" t="s">
        <v>300</v>
      </c>
      <c r="D117" s="86">
        <f>D120</f>
        <v>55000</v>
      </c>
      <c r="E117" s="86">
        <f>E120</f>
        <v>54904.5</v>
      </c>
      <c r="F117" s="85">
        <f t="shared" si="10"/>
        <v>95.5</v>
      </c>
    </row>
    <row r="118" spans="1:6" ht="12" thickBot="1">
      <c r="A118" s="82" t="s">
        <v>541</v>
      </c>
      <c r="B118" s="68" t="s">
        <v>19</v>
      </c>
      <c r="C118" s="83" t="s">
        <v>540</v>
      </c>
      <c r="D118" s="86">
        <f aca="true" t="shared" si="11" ref="D118:E121">D119</f>
        <v>55000</v>
      </c>
      <c r="E118" s="86">
        <f t="shared" si="11"/>
        <v>54904.5</v>
      </c>
      <c r="F118" s="85">
        <f t="shared" si="10"/>
        <v>95.5</v>
      </c>
    </row>
    <row r="119" spans="1:6" ht="24" thickBot="1">
      <c r="A119" s="82" t="s">
        <v>506</v>
      </c>
      <c r="B119" s="68" t="s">
        <v>19</v>
      </c>
      <c r="C119" s="83" t="s">
        <v>539</v>
      </c>
      <c r="D119" s="86">
        <f t="shared" si="11"/>
        <v>55000</v>
      </c>
      <c r="E119" s="86">
        <f t="shared" si="11"/>
        <v>54904.5</v>
      </c>
      <c r="F119" s="85">
        <f t="shared" si="10"/>
        <v>95.5</v>
      </c>
    </row>
    <row r="120" spans="1:6" ht="12" thickBot="1">
      <c r="A120" s="82" t="s">
        <v>253</v>
      </c>
      <c r="B120" s="68" t="s">
        <v>19</v>
      </c>
      <c r="C120" s="83" t="s">
        <v>433</v>
      </c>
      <c r="D120" s="86">
        <f t="shared" si="11"/>
        <v>55000</v>
      </c>
      <c r="E120" s="86">
        <f t="shared" si="11"/>
        <v>54904.5</v>
      </c>
      <c r="F120" s="85">
        <f t="shared" si="10"/>
        <v>95.5</v>
      </c>
    </row>
    <row r="121" spans="1:6" ht="12" thickBot="1">
      <c r="A121" s="82" t="s">
        <v>39</v>
      </c>
      <c r="B121" s="68" t="s">
        <v>19</v>
      </c>
      <c r="C121" s="83" t="s">
        <v>434</v>
      </c>
      <c r="D121" s="86">
        <f t="shared" si="11"/>
        <v>55000</v>
      </c>
      <c r="E121" s="86">
        <f t="shared" si="11"/>
        <v>54904.5</v>
      </c>
      <c r="F121" s="85">
        <f t="shared" si="10"/>
        <v>95.5</v>
      </c>
    </row>
    <row r="122" spans="1:6" ht="12" thickBot="1">
      <c r="A122" s="82" t="s">
        <v>46</v>
      </c>
      <c r="B122" s="68" t="s">
        <v>19</v>
      </c>
      <c r="C122" s="83" t="s">
        <v>435</v>
      </c>
      <c r="D122" s="86">
        <v>55000</v>
      </c>
      <c r="E122" s="84">
        <v>54904.5</v>
      </c>
      <c r="F122" s="85">
        <f t="shared" si="10"/>
        <v>95.5</v>
      </c>
    </row>
    <row r="123" spans="1:6" ht="12" thickBot="1">
      <c r="A123" s="82" t="s">
        <v>60</v>
      </c>
      <c r="B123" s="68" t="s">
        <v>19</v>
      </c>
      <c r="C123" s="83" t="s">
        <v>61</v>
      </c>
      <c r="D123" s="86">
        <f>D124</f>
        <v>139300</v>
      </c>
      <c r="E123" s="86">
        <f>E124</f>
        <v>139300</v>
      </c>
      <c r="F123" s="85">
        <f t="shared" si="10"/>
        <v>0</v>
      </c>
    </row>
    <row r="124" spans="1:6" ht="12" thickBot="1">
      <c r="A124" s="82" t="s">
        <v>62</v>
      </c>
      <c r="B124" s="68" t="s">
        <v>19</v>
      </c>
      <c r="C124" s="83" t="s">
        <v>63</v>
      </c>
      <c r="D124" s="86">
        <f>D126</f>
        <v>139300</v>
      </c>
      <c r="E124" s="86">
        <f>E126</f>
        <v>139300</v>
      </c>
      <c r="F124" s="85">
        <f t="shared" si="10"/>
        <v>0</v>
      </c>
    </row>
    <row r="125" spans="1:6" ht="24" thickBot="1">
      <c r="A125" s="82" t="s">
        <v>538</v>
      </c>
      <c r="B125" s="68" t="s">
        <v>19</v>
      </c>
      <c r="C125" s="83" t="s">
        <v>537</v>
      </c>
      <c r="D125" s="86">
        <f>D128</f>
        <v>139300</v>
      </c>
      <c r="E125" s="86">
        <f>E128</f>
        <v>139300</v>
      </c>
      <c r="F125" s="85">
        <f t="shared" si="10"/>
        <v>0</v>
      </c>
    </row>
    <row r="126" spans="1:6" ht="24" thickBot="1">
      <c r="A126" s="82" t="s">
        <v>64</v>
      </c>
      <c r="B126" s="68" t="s">
        <v>19</v>
      </c>
      <c r="C126" s="83" t="s">
        <v>65</v>
      </c>
      <c r="D126" s="86">
        <f>D129</f>
        <v>139300</v>
      </c>
      <c r="E126" s="86">
        <f>E129</f>
        <v>139300</v>
      </c>
      <c r="F126" s="85">
        <f t="shared" si="10"/>
        <v>0</v>
      </c>
    </row>
    <row r="127" spans="1:6" ht="59.25" thickBot="1">
      <c r="A127" s="82" t="s">
        <v>536</v>
      </c>
      <c r="B127" s="68" t="s">
        <v>19</v>
      </c>
      <c r="C127" s="83" t="s">
        <v>535</v>
      </c>
      <c r="D127" s="86">
        <f aca="true" t="shared" si="12" ref="D127:E130">D128</f>
        <v>139300</v>
      </c>
      <c r="E127" s="86">
        <f t="shared" si="12"/>
        <v>139300</v>
      </c>
      <c r="F127" s="85">
        <f t="shared" si="10"/>
        <v>0</v>
      </c>
    </row>
    <row r="128" spans="1:6" ht="24" thickBot="1">
      <c r="A128" s="82" t="s">
        <v>534</v>
      </c>
      <c r="B128" s="68" t="s">
        <v>19</v>
      </c>
      <c r="C128" s="83" t="s">
        <v>533</v>
      </c>
      <c r="D128" s="86">
        <f t="shared" si="12"/>
        <v>139300</v>
      </c>
      <c r="E128" s="86">
        <f t="shared" si="12"/>
        <v>139300</v>
      </c>
      <c r="F128" s="85">
        <f t="shared" si="10"/>
        <v>0</v>
      </c>
    </row>
    <row r="129" spans="1:6" ht="24" thickBot="1">
      <c r="A129" s="82" t="s">
        <v>30</v>
      </c>
      <c r="B129" s="68" t="s">
        <v>19</v>
      </c>
      <c r="C129" s="83" t="s">
        <v>268</v>
      </c>
      <c r="D129" s="86">
        <f t="shared" si="12"/>
        <v>139300</v>
      </c>
      <c r="E129" s="86">
        <f t="shared" si="12"/>
        <v>139300</v>
      </c>
      <c r="F129" s="85">
        <f t="shared" si="10"/>
        <v>0</v>
      </c>
    </row>
    <row r="130" spans="1:6" ht="12" thickBot="1">
      <c r="A130" s="82" t="s">
        <v>39</v>
      </c>
      <c r="B130" s="68" t="s">
        <v>19</v>
      </c>
      <c r="C130" s="83" t="s">
        <v>269</v>
      </c>
      <c r="D130" s="86">
        <f t="shared" si="12"/>
        <v>139300</v>
      </c>
      <c r="E130" s="86">
        <f t="shared" si="12"/>
        <v>139300</v>
      </c>
      <c r="F130" s="85">
        <f t="shared" si="10"/>
        <v>0</v>
      </c>
    </row>
    <row r="131" spans="1:6" ht="12" thickBot="1">
      <c r="A131" s="82" t="s">
        <v>31</v>
      </c>
      <c r="B131" s="68" t="s">
        <v>19</v>
      </c>
      <c r="C131" s="83" t="s">
        <v>270</v>
      </c>
      <c r="D131" s="86">
        <f>D132+D133</f>
        <v>139300</v>
      </c>
      <c r="E131" s="86">
        <f>E132+E133</f>
        <v>139300</v>
      </c>
      <c r="F131" s="85">
        <f t="shared" si="10"/>
        <v>0</v>
      </c>
    </row>
    <row r="132" spans="1:6" ht="12" thickBot="1">
      <c r="A132" s="82" t="s">
        <v>32</v>
      </c>
      <c r="B132" s="68" t="s">
        <v>19</v>
      </c>
      <c r="C132" s="83" t="s">
        <v>271</v>
      </c>
      <c r="D132" s="86">
        <v>107917.05</v>
      </c>
      <c r="E132" s="80">
        <v>107917.05</v>
      </c>
      <c r="F132" s="85">
        <f t="shared" si="10"/>
        <v>0</v>
      </c>
    </row>
    <row r="133" spans="1:6" ht="12" thickBot="1">
      <c r="A133" s="82" t="s">
        <v>34</v>
      </c>
      <c r="B133" s="68" t="s">
        <v>19</v>
      </c>
      <c r="C133" s="83" t="s">
        <v>272</v>
      </c>
      <c r="D133" s="86">
        <v>31382.95</v>
      </c>
      <c r="E133" s="80">
        <v>31382.95</v>
      </c>
      <c r="F133" s="85">
        <f t="shared" si="10"/>
        <v>0</v>
      </c>
    </row>
    <row r="134" spans="1:6" ht="24" thickBot="1">
      <c r="A134" s="82" t="s">
        <v>66</v>
      </c>
      <c r="B134" s="68" t="s">
        <v>19</v>
      </c>
      <c r="C134" s="83" t="s">
        <v>67</v>
      </c>
      <c r="D134" s="86">
        <f>D135</f>
        <v>115500</v>
      </c>
      <c r="E134" s="86">
        <f>E135</f>
        <v>100656.01000000001</v>
      </c>
      <c r="F134" s="85">
        <f t="shared" si="10"/>
        <v>14843.98999999999</v>
      </c>
    </row>
    <row r="135" spans="1:6" ht="24" thickBot="1">
      <c r="A135" s="82" t="s">
        <v>68</v>
      </c>
      <c r="B135" s="68" t="s">
        <v>19</v>
      </c>
      <c r="C135" s="83" t="s">
        <v>69</v>
      </c>
      <c r="D135" s="86">
        <f>D137+D144</f>
        <v>115500</v>
      </c>
      <c r="E135" s="86">
        <f>E137+E144</f>
        <v>100656.01000000001</v>
      </c>
      <c r="F135" s="85">
        <f t="shared" si="10"/>
        <v>14843.98999999999</v>
      </c>
    </row>
    <row r="136" spans="1:6" ht="12" thickBot="1">
      <c r="A136" s="82" t="s">
        <v>54</v>
      </c>
      <c r="B136" s="68" t="s">
        <v>19</v>
      </c>
      <c r="C136" s="83" t="s">
        <v>532</v>
      </c>
      <c r="D136" s="86">
        <f aca="true" t="shared" si="13" ref="D136:E139">D138</f>
        <v>53700</v>
      </c>
      <c r="E136" s="84">
        <f t="shared" si="13"/>
        <v>53700</v>
      </c>
      <c r="F136" s="85">
        <f t="shared" si="10"/>
        <v>0</v>
      </c>
    </row>
    <row r="137" spans="1:6" ht="71.25" thickBot="1">
      <c r="A137" s="82" t="s">
        <v>50</v>
      </c>
      <c r="B137" s="68" t="s">
        <v>19</v>
      </c>
      <c r="C137" s="83" t="s">
        <v>70</v>
      </c>
      <c r="D137" s="86">
        <f t="shared" si="13"/>
        <v>53700</v>
      </c>
      <c r="E137" s="84">
        <f t="shared" si="13"/>
        <v>53700</v>
      </c>
      <c r="F137" s="85">
        <f t="shared" si="10"/>
        <v>0</v>
      </c>
    </row>
    <row r="138" spans="1:6" ht="12" thickBot="1">
      <c r="A138" s="82" t="s">
        <v>54</v>
      </c>
      <c r="B138" s="68" t="s">
        <v>19</v>
      </c>
      <c r="C138" s="83" t="s">
        <v>531</v>
      </c>
      <c r="D138" s="86">
        <f t="shared" si="13"/>
        <v>53700</v>
      </c>
      <c r="E138" s="84">
        <f t="shared" si="13"/>
        <v>53700</v>
      </c>
      <c r="F138" s="85">
        <f t="shared" si="10"/>
        <v>0</v>
      </c>
    </row>
    <row r="139" spans="1:6" ht="12" thickBot="1">
      <c r="A139" s="82" t="s">
        <v>1</v>
      </c>
      <c r="B139" s="68" t="s">
        <v>19</v>
      </c>
      <c r="C139" s="83" t="s">
        <v>177</v>
      </c>
      <c r="D139" s="86">
        <f t="shared" si="13"/>
        <v>53700</v>
      </c>
      <c r="E139" s="84">
        <f t="shared" si="13"/>
        <v>53700</v>
      </c>
      <c r="F139" s="85">
        <f t="shared" si="10"/>
        <v>0</v>
      </c>
    </row>
    <row r="140" spans="1:6" ht="12" thickBot="1">
      <c r="A140" s="82" t="s">
        <v>39</v>
      </c>
      <c r="B140" s="68" t="s">
        <v>19</v>
      </c>
      <c r="C140" s="83" t="s">
        <v>179</v>
      </c>
      <c r="D140" s="86">
        <f>D141</f>
        <v>53700</v>
      </c>
      <c r="E140" s="84">
        <f>E141</f>
        <v>53700</v>
      </c>
      <c r="F140" s="85">
        <f>F141</f>
        <v>0</v>
      </c>
    </row>
    <row r="141" spans="1:6" ht="12" thickBot="1">
      <c r="A141" s="82" t="s">
        <v>52</v>
      </c>
      <c r="B141" s="68" t="s">
        <v>19</v>
      </c>
      <c r="C141" s="83" t="s">
        <v>178</v>
      </c>
      <c r="D141" s="86">
        <f>D142</f>
        <v>53700</v>
      </c>
      <c r="E141" s="84">
        <f>E142</f>
        <v>53700</v>
      </c>
      <c r="F141" s="85">
        <f aca="true" t="shared" si="14" ref="F141:F172">D141-E141</f>
        <v>0</v>
      </c>
    </row>
    <row r="142" spans="1:6" ht="24" thickBot="1">
      <c r="A142" s="82" t="s">
        <v>53</v>
      </c>
      <c r="B142" s="68" t="s">
        <v>19</v>
      </c>
      <c r="C142" s="83" t="s">
        <v>180</v>
      </c>
      <c r="D142" s="86">
        <v>53700</v>
      </c>
      <c r="E142" s="86">
        <v>53700</v>
      </c>
      <c r="F142" s="85">
        <f t="shared" si="14"/>
        <v>0</v>
      </c>
    </row>
    <row r="143" spans="1:6" ht="12" thickBot="1">
      <c r="A143" s="82" t="s">
        <v>71</v>
      </c>
      <c r="B143" s="68" t="s">
        <v>19</v>
      </c>
      <c r="C143" s="83" t="s">
        <v>72</v>
      </c>
      <c r="D143" s="86">
        <f>D144</f>
        <v>61800</v>
      </c>
      <c r="E143" s="86">
        <f>E144</f>
        <v>46956.01</v>
      </c>
      <c r="F143" s="85">
        <f t="shared" si="14"/>
        <v>14843.989999999998</v>
      </c>
    </row>
    <row r="144" spans="1:6" ht="47.25" thickBot="1">
      <c r="A144" s="112" t="s">
        <v>496</v>
      </c>
      <c r="B144" s="68" t="s">
        <v>19</v>
      </c>
      <c r="C144" s="83" t="s">
        <v>73</v>
      </c>
      <c r="D144" s="86">
        <f>D147</f>
        <v>61800</v>
      </c>
      <c r="E144" s="86">
        <f>E147</f>
        <v>46956.01</v>
      </c>
      <c r="F144" s="85">
        <f t="shared" si="14"/>
        <v>14843.989999999998</v>
      </c>
    </row>
    <row r="145" spans="1:6" ht="24" thickBot="1">
      <c r="A145" s="82" t="s">
        <v>503</v>
      </c>
      <c r="B145" s="68" t="s">
        <v>19</v>
      </c>
      <c r="C145" s="83" t="s">
        <v>530</v>
      </c>
      <c r="D145" s="86">
        <f aca="true" t="shared" si="15" ref="D145:E147">D146+D150</f>
        <v>75800</v>
      </c>
      <c r="E145" s="86">
        <f t="shared" si="15"/>
        <v>58912.020000000004</v>
      </c>
      <c r="F145" s="85">
        <f t="shared" si="14"/>
        <v>16887.979999999996</v>
      </c>
    </row>
    <row r="146" spans="1:6" ht="24" thickBot="1">
      <c r="A146" s="82" t="s">
        <v>501</v>
      </c>
      <c r="B146" s="68" t="s">
        <v>19</v>
      </c>
      <c r="C146" s="83" t="s">
        <v>529</v>
      </c>
      <c r="D146" s="86">
        <f t="shared" si="15"/>
        <v>63800</v>
      </c>
      <c r="E146" s="86">
        <f t="shared" si="15"/>
        <v>48912.020000000004</v>
      </c>
      <c r="F146" s="85">
        <f t="shared" si="14"/>
        <v>14887.979999999996</v>
      </c>
    </row>
    <row r="147" spans="1:6" ht="24" thickBot="1">
      <c r="A147" s="82" t="s">
        <v>166</v>
      </c>
      <c r="B147" s="68" t="s">
        <v>19</v>
      </c>
      <c r="C147" s="83" t="s">
        <v>182</v>
      </c>
      <c r="D147" s="86">
        <f t="shared" si="15"/>
        <v>61800</v>
      </c>
      <c r="E147" s="86">
        <f t="shared" si="15"/>
        <v>46956.01</v>
      </c>
      <c r="F147" s="85">
        <f t="shared" si="14"/>
        <v>14843.989999999998</v>
      </c>
    </row>
    <row r="148" spans="1:6" ht="12" thickBot="1">
      <c r="A148" s="82" t="s">
        <v>39</v>
      </c>
      <c r="B148" s="68" t="s">
        <v>19</v>
      </c>
      <c r="C148" s="83" t="s">
        <v>286</v>
      </c>
      <c r="D148" s="86">
        <f>D149</f>
        <v>14000</v>
      </c>
      <c r="E148" s="86">
        <f>E149</f>
        <v>11956.01</v>
      </c>
      <c r="F148" s="85">
        <f t="shared" si="14"/>
        <v>2043.9899999999998</v>
      </c>
    </row>
    <row r="149" spans="1:6" ht="12" thickBot="1">
      <c r="A149" s="82" t="s">
        <v>40</v>
      </c>
      <c r="B149" s="68" t="s">
        <v>19</v>
      </c>
      <c r="C149" s="83" t="s">
        <v>287</v>
      </c>
      <c r="D149" s="86">
        <f>D150+D151</f>
        <v>14000</v>
      </c>
      <c r="E149" s="86">
        <f>E150+E151</f>
        <v>11956.01</v>
      </c>
      <c r="F149" s="85">
        <f t="shared" si="14"/>
        <v>2043.9899999999998</v>
      </c>
    </row>
    <row r="150" spans="1:6" ht="12" thickBot="1">
      <c r="A150" s="82" t="s">
        <v>84</v>
      </c>
      <c r="B150" s="68" t="s">
        <v>19</v>
      </c>
      <c r="C150" s="83" t="s">
        <v>288</v>
      </c>
      <c r="D150" s="86">
        <v>12000</v>
      </c>
      <c r="E150" s="86">
        <v>10000</v>
      </c>
      <c r="F150" s="85">
        <f t="shared" si="14"/>
        <v>2000</v>
      </c>
    </row>
    <row r="151" spans="1:6" ht="12" thickBot="1">
      <c r="A151" s="82" t="s">
        <v>45</v>
      </c>
      <c r="B151" s="68"/>
      <c r="C151" s="83" t="s">
        <v>299</v>
      </c>
      <c r="D151" s="86">
        <v>2000</v>
      </c>
      <c r="E151" s="86">
        <v>1956.01</v>
      </c>
      <c r="F151" s="85">
        <f t="shared" si="14"/>
        <v>43.99000000000001</v>
      </c>
    </row>
    <row r="152" spans="1:6" ht="12" thickBot="1">
      <c r="A152" s="82" t="s">
        <v>47</v>
      </c>
      <c r="B152" s="68" t="s">
        <v>19</v>
      </c>
      <c r="C152" s="83" t="s">
        <v>183</v>
      </c>
      <c r="D152" s="86">
        <f>D154+D153</f>
        <v>47800</v>
      </c>
      <c r="E152" s="86">
        <f>E154+E153</f>
        <v>35000</v>
      </c>
      <c r="F152" s="85">
        <f t="shared" si="14"/>
        <v>12800</v>
      </c>
    </row>
    <row r="153" spans="1:6" ht="12" thickBot="1">
      <c r="A153" s="82" t="s">
        <v>74</v>
      </c>
      <c r="B153" s="68" t="s">
        <v>19</v>
      </c>
      <c r="C153" s="83" t="s">
        <v>302</v>
      </c>
      <c r="D153" s="86">
        <v>15800</v>
      </c>
      <c r="E153" s="86">
        <v>15800</v>
      </c>
      <c r="F153" s="85">
        <f t="shared" si="14"/>
        <v>0</v>
      </c>
    </row>
    <row r="154" spans="1:6" ht="12" thickBot="1">
      <c r="A154" s="82" t="s">
        <v>48</v>
      </c>
      <c r="B154" s="68" t="s">
        <v>19</v>
      </c>
      <c r="C154" s="83" t="s">
        <v>184</v>
      </c>
      <c r="D154" s="86">
        <v>32000</v>
      </c>
      <c r="E154" s="86">
        <v>19200</v>
      </c>
      <c r="F154" s="85">
        <f t="shared" si="14"/>
        <v>12800</v>
      </c>
    </row>
    <row r="155" spans="1:6" ht="12" thickBot="1">
      <c r="A155" s="82" t="s">
        <v>234</v>
      </c>
      <c r="B155" s="68" t="s">
        <v>19</v>
      </c>
      <c r="C155" s="83" t="s">
        <v>235</v>
      </c>
      <c r="D155" s="86">
        <f>D156+D176</f>
        <v>801300</v>
      </c>
      <c r="E155" s="86">
        <f>E156+E176</f>
        <v>773908.3999999999</v>
      </c>
      <c r="F155" s="85">
        <f t="shared" si="14"/>
        <v>27391.600000000093</v>
      </c>
    </row>
    <row r="156" spans="1:6" ht="12" thickBot="1">
      <c r="A156" s="82" t="s">
        <v>237</v>
      </c>
      <c r="B156" s="68" t="s">
        <v>19</v>
      </c>
      <c r="C156" s="83" t="s">
        <v>236</v>
      </c>
      <c r="D156" s="86">
        <f>D157+D165</f>
        <v>779300</v>
      </c>
      <c r="E156" s="86">
        <f>E157+E165</f>
        <v>751908.3999999999</v>
      </c>
      <c r="F156" s="85">
        <f t="shared" si="14"/>
        <v>27391.600000000093</v>
      </c>
    </row>
    <row r="157" spans="1:6" ht="12" thickBot="1">
      <c r="A157" s="82" t="s">
        <v>90</v>
      </c>
      <c r="B157" s="68" t="s">
        <v>19</v>
      </c>
      <c r="C157" s="83" t="s">
        <v>238</v>
      </c>
      <c r="D157" s="86">
        <f>D158</f>
        <v>159400</v>
      </c>
      <c r="E157" s="86">
        <f>E158</f>
        <v>159300</v>
      </c>
      <c r="F157" s="85">
        <f t="shared" si="14"/>
        <v>100</v>
      </c>
    </row>
    <row r="158" spans="1:6" ht="43.5" customHeight="1" thickBot="1">
      <c r="A158" s="82" t="s">
        <v>498</v>
      </c>
      <c r="B158" s="68" t="s">
        <v>19</v>
      </c>
      <c r="C158" s="83" t="s">
        <v>239</v>
      </c>
      <c r="D158" s="86">
        <f>D161</f>
        <v>159400</v>
      </c>
      <c r="E158" s="86">
        <f>E161</f>
        <v>159300</v>
      </c>
      <c r="F158" s="85">
        <f t="shared" si="14"/>
        <v>100</v>
      </c>
    </row>
    <row r="159" spans="1:6" ht="43.5" customHeight="1" thickBot="1">
      <c r="A159" s="82" t="s">
        <v>503</v>
      </c>
      <c r="B159" s="68" t="s">
        <v>19</v>
      </c>
      <c r="C159" s="83" t="s">
        <v>528</v>
      </c>
      <c r="D159" s="86">
        <f aca="true" t="shared" si="16" ref="D159:E163">D160</f>
        <v>159400</v>
      </c>
      <c r="E159" s="86">
        <f t="shared" si="16"/>
        <v>159300</v>
      </c>
      <c r="F159" s="85">
        <f t="shared" si="14"/>
        <v>100</v>
      </c>
    </row>
    <row r="160" spans="1:6" ht="43.5" customHeight="1" thickBot="1">
      <c r="A160" s="82" t="s">
        <v>501</v>
      </c>
      <c r="B160" s="68" t="s">
        <v>19</v>
      </c>
      <c r="C160" s="83" t="s">
        <v>527</v>
      </c>
      <c r="D160" s="86">
        <f t="shared" si="16"/>
        <v>159400</v>
      </c>
      <c r="E160" s="86">
        <f t="shared" si="16"/>
        <v>159300</v>
      </c>
      <c r="F160" s="85">
        <f t="shared" si="14"/>
        <v>100</v>
      </c>
    </row>
    <row r="161" spans="1:6" ht="29.25" customHeight="1" thickBot="1">
      <c r="A161" s="82" t="s">
        <v>166</v>
      </c>
      <c r="B161" s="68" t="s">
        <v>19</v>
      </c>
      <c r="C161" s="83" t="s">
        <v>240</v>
      </c>
      <c r="D161" s="86">
        <f t="shared" si="16"/>
        <v>159400</v>
      </c>
      <c r="E161" s="86">
        <f t="shared" si="16"/>
        <v>159300</v>
      </c>
      <c r="F161" s="85">
        <f t="shared" si="14"/>
        <v>100</v>
      </c>
    </row>
    <row r="162" spans="1:6" ht="12" thickBot="1">
      <c r="A162" s="82" t="s">
        <v>39</v>
      </c>
      <c r="B162" s="68" t="s">
        <v>19</v>
      </c>
      <c r="C162" s="83" t="s">
        <v>241</v>
      </c>
      <c r="D162" s="86">
        <f t="shared" si="16"/>
        <v>159400</v>
      </c>
      <c r="E162" s="86">
        <f t="shared" si="16"/>
        <v>159300</v>
      </c>
      <c r="F162" s="85">
        <f t="shared" si="14"/>
        <v>100</v>
      </c>
    </row>
    <row r="163" spans="1:6" ht="12" thickBot="1">
      <c r="A163" s="82" t="s">
        <v>40</v>
      </c>
      <c r="B163" s="68" t="s">
        <v>19</v>
      </c>
      <c r="C163" s="83" t="s">
        <v>242</v>
      </c>
      <c r="D163" s="86">
        <f t="shared" si="16"/>
        <v>159400</v>
      </c>
      <c r="E163" s="86">
        <f t="shared" si="16"/>
        <v>159300</v>
      </c>
      <c r="F163" s="85">
        <f t="shared" si="14"/>
        <v>100</v>
      </c>
    </row>
    <row r="164" spans="1:6" ht="12" thickBot="1">
      <c r="A164" s="82" t="s">
        <v>84</v>
      </c>
      <c r="B164" s="68" t="s">
        <v>19</v>
      </c>
      <c r="C164" s="83" t="s">
        <v>243</v>
      </c>
      <c r="D164" s="86">
        <v>159400</v>
      </c>
      <c r="E164" s="86">
        <v>159300</v>
      </c>
      <c r="F164" s="85">
        <f t="shared" si="14"/>
        <v>100</v>
      </c>
    </row>
    <row r="165" spans="1:6" ht="12" thickBot="1">
      <c r="A165" s="82" t="s">
        <v>71</v>
      </c>
      <c r="B165" s="68" t="s">
        <v>19</v>
      </c>
      <c r="C165" s="83" t="s">
        <v>227</v>
      </c>
      <c r="D165" s="86">
        <f>D166</f>
        <v>619900</v>
      </c>
      <c r="E165" s="86">
        <f>E166</f>
        <v>592608.3999999999</v>
      </c>
      <c r="F165" s="85">
        <f t="shared" si="14"/>
        <v>27291.600000000093</v>
      </c>
    </row>
    <row r="166" spans="1:6" ht="47.25" thickBot="1">
      <c r="A166" s="82" t="s">
        <v>497</v>
      </c>
      <c r="B166" s="68" t="s">
        <v>19</v>
      </c>
      <c r="C166" s="83" t="s">
        <v>228</v>
      </c>
      <c r="D166" s="86">
        <f>D167</f>
        <v>619900</v>
      </c>
      <c r="E166" s="86">
        <f>E167</f>
        <v>592608.3999999999</v>
      </c>
      <c r="F166" s="85">
        <f t="shared" si="14"/>
        <v>27291.600000000093</v>
      </c>
    </row>
    <row r="167" spans="1:6" ht="36" thickBot="1">
      <c r="A167" s="82" t="s">
        <v>196</v>
      </c>
      <c r="B167" s="68" t="s">
        <v>19</v>
      </c>
      <c r="C167" s="83" t="s">
        <v>229</v>
      </c>
      <c r="D167" s="86">
        <f>D170</f>
        <v>619900</v>
      </c>
      <c r="E167" s="84">
        <f>E170</f>
        <v>592608.3999999999</v>
      </c>
      <c r="F167" s="85">
        <f t="shared" si="14"/>
        <v>27291.600000000093</v>
      </c>
    </row>
    <row r="168" spans="1:6" ht="24" thickBot="1">
      <c r="A168" s="82" t="s">
        <v>503</v>
      </c>
      <c r="B168" s="68" t="s">
        <v>19</v>
      </c>
      <c r="C168" s="83" t="s">
        <v>526</v>
      </c>
      <c r="D168" s="86">
        <f aca="true" t="shared" si="17" ref="D168:E171">D169</f>
        <v>619900</v>
      </c>
      <c r="E168" s="84">
        <f t="shared" si="17"/>
        <v>592608.3999999999</v>
      </c>
      <c r="F168" s="85">
        <f t="shared" si="14"/>
        <v>27291.600000000093</v>
      </c>
    </row>
    <row r="169" spans="1:6" ht="24" thickBot="1">
      <c r="A169" s="82" t="s">
        <v>501</v>
      </c>
      <c r="B169" s="68" t="s">
        <v>19</v>
      </c>
      <c r="C169" s="83" t="s">
        <v>525</v>
      </c>
      <c r="D169" s="86">
        <f t="shared" si="17"/>
        <v>619900</v>
      </c>
      <c r="E169" s="84">
        <f t="shared" si="17"/>
        <v>592608.3999999999</v>
      </c>
      <c r="F169" s="85">
        <f t="shared" si="14"/>
        <v>27291.600000000093</v>
      </c>
    </row>
    <row r="170" spans="1:6" ht="24" thickBot="1">
      <c r="A170" s="82" t="s">
        <v>166</v>
      </c>
      <c r="B170" s="68" t="s">
        <v>19</v>
      </c>
      <c r="C170" s="83" t="s">
        <v>230</v>
      </c>
      <c r="D170" s="86">
        <f t="shared" si="17"/>
        <v>619900</v>
      </c>
      <c r="E170" s="84">
        <f t="shared" si="17"/>
        <v>592608.3999999999</v>
      </c>
      <c r="F170" s="85">
        <f t="shared" si="14"/>
        <v>27291.600000000093</v>
      </c>
    </row>
    <row r="171" spans="1:6" ht="12" thickBot="1">
      <c r="A171" s="82" t="s">
        <v>39</v>
      </c>
      <c r="B171" s="68" t="s">
        <v>19</v>
      </c>
      <c r="C171" s="83" t="s">
        <v>231</v>
      </c>
      <c r="D171" s="86">
        <f t="shared" si="17"/>
        <v>619900</v>
      </c>
      <c r="E171" s="86">
        <f t="shared" si="17"/>
        <v>592608.3999999999</v>
      </c>
      <c r="F171" s="85">
        <f t="shared" si="14"/>
        <v>27291.600000000093</v>
      </c>
    </row>
    <row r="172" spans="1:6" ht="12" thickBot="1">
      <c r="A172" s="82" t="s">
        <v>40</v>
      </c>
      <c r="B172" s="68" t="s">
        <v>19</v>
      </c>
      <c r="C172" s="83" t="s">
        <v>232</v>
      </c>
      <c r="D172" s="86">
        <f>D174+D175+D173</f>
        <v>619900</v>
      </c>
      <c r="E172" s="86">
        <f>E174+E175+E173</f>
        <v>592608.3999999999</v>
      </c>
      <c r="F172" s="85">
        <f t="shared" si="14"/>
        <v>27291.600000000093</v>
      </c>
    </row>
    <row r="173" spans="1:6" ht="12" thickBot="1">
      <c r="A173" s="82" t="s">
        <v>42</v>
      </c>
      <c r="B173" s="68" t="s">
        <v>19</v>
      </c>
      <c r="C173" s="83" t="s">
        <v>450</v>
      </c>
      <c r="D173" s="86">
        <v>99000</v>
      </c>
      <c r="E173" s="86">
        <v>99000</v>
      </c>
      <c r="F173" s="85"/>
    </row>
    <row r="174" spans="1:6" ht="12" thickBot="1">
      <c r="A174" s="82" t="s">
        <v>84</v>
      </c>
      <c r="B174" s="68" t="s">
        <v>19</v>
      </c>
      <c r="C174" s="83" t="s">
        <v>233</v>
      </c>
      <c r="D174" s="86">
        <v>456300</v>
      </c>
      <c r="E174" s="86">
        <v>429120.79</v>
      </c>
      <c r="F174" s="85">
        <f>D174-E174</f>
        <v>27179.21000000002</v>
      </c>
    </row>
    <row r="175" spans="1:6" ht="12" thickBot="1">
      <c r="A175" s="82" t="s">
        <v>45</v>
      </c>
      <c r="B175" s="68" t="s">
        <v>19</v>
      </c>
      <c r="C175" s="83" t="s">
        <v>289</v>
      </c>
      <c r="D175" s="86">
        <v>64600</v>
      </c>
      <c r="E175" s="86">
        <v>64487.61</v>
      </c>
      <c r="F175" s="85">
        <f>D175-E175</f>
        <v>112.38999999999942</v>
      </c>
    </row>
    <row r="176" spans="1:6" ht="12" thickBot="1">
      <c r="A176" s="82" t="s">
        <v>254</v>
      </c>
      <c r="B176" s="68" t="s">
        <v>19</v>
      </c>
      <c r="C176" s="83" t="s">
        <v>255</v>
      </c>
      <c r="D176" s="86">
        <f>D178</f>
        <v>22000</v>
      </c>
      <c r="E176" s="86">
        <f>E178</f>
        <v>22000</v>
      </c>
      <c r="F176" s="85" t="s">
        <v>456</v>
      </c>
    </row>
    <row r="177" spans="1:6" ht="12" thickBot="1">
      <c r="A177" s="82" t="s">
        <v>54</v>
      </c>
      <c r="B177" s="68" t="s">
        <v>19</v>
      </c>
      <c r="C177" s="83" t="s">
        <v>524</v>
      </c>
      <c r="D177" s="86">
        <f>D178</f>
        <v>22000</v>
      </c>
      <c r="E177" s="86">
        <f>E178</f>
        <v>22000</v>
      </c>
      <c r="F177" s="85" t="s">
        <v>456</v>
      </c>
    </row>
    <row r="178" spans="1:6" ht="59.25" customHeight="1" thickBot="1">
      <c r="A178" s="82" t="s">
        <v>50</v>
      </c>
      <c r="B178" s="68" t="s">
        <v>19</v>
      </c>
      <c r="C178" s="83" t="s">
        <v>256</v>
      </c>
      <c r="D178" s="86">
        <f>D180</f>
        <v>22000</v>
      </c>
      <c r="E178" s="86">
        <f>E180</f>
        <v>22000</v>
      </c>
      <c r="F178" s="85" t="s">
        <v>456</v>
      </c>
    </row>
    <row r="179" spans="1:6" ht="21" customHeight="1" thickBot="1">
      <c r="A179" s="82" t="s">
        <v>54</v>
      </c>
      <c r="B179" s="68" t="s">
        <v>19</v>
      </c>
      <c r="C179" s="83" t="s">
        <v>573</v>
      </c>
      <c r="D179" s="86">
        <f aca="true" t="shared" si="18" ref="D179:E182">D180</f>
        <v>22000</v>
      </c>
      <c r="E179" s="86">
        <f t="shared" si="18"/>
        <v>22000</v>
      </c>
      <c r="F179" s="85" t="s">
        <v>456</v>
      </c>
    </row>
    <row r="180" spans="1:6" ht="12" thickBot="1">
      <c r="A180" s="82" t="s">
        <v>1</v>
      </c>
      <c r="B180" s="68" t="s">
        <v>19</v>
      </c>
      <c r="C180" s="83" t="s">
        <v>257</v>
      </c>
      <c r="D180" s="86">
        <f t="shared" si="18"/>
        <v>22000</v>
      </c>
      <c r="E180" s="86">
        <f t="shared" si="18"/>
        <v>22000</v>
      </c>
      <c r="F180" s="85" t="s">
        <v>456</v>
      </c>
    </row>
    <row r="181" spans="1:6" ht="12" thickBot="1">
      <c r="A181" s="82" t="s">
        <v>39</v>
      </c>
      <c r="B181" s="68" t="s">
        <v>19</v>
      </c>
      <c r="C181" s="83" t="s">
        <v>258</v>
      </c>
      <c r="D181" s="86">
        <f t="shared" si="18"/>
        <v>22000</v>
      </c>
      <c r="E181" s="86">
        <f t="shared" si="18"/>
        <v>22000</v>
      </c>
      <c r="F181" s="85" t="s">
        <v>456</v>
      </c>
    </row>
    <row r="182" spans="1:6" ht="12" thickBot="1">
      <c r="A182" s="82" t="s">
        <v>52</v>
      </c>
      <c r="B182" s="68" t="s">
        <v>19</v>
      </c>
      <c r="C182" s="83" t="s">
        <v>259</v>
      </c>
      <c r="D182" s="86">
        <f t="shared" si="18"/>
        <v>22000</v>
      </c>
      <c r="E182" s="86">
        <f t="shared" si="18"/>
        <v>22000</v>
      </c>
      <c r="F182" s="85" t="s">
        <v>456</v>
      </c>
    </row>
    <row r="183" spans="1:6" ht="24" thickBot="1">
      <c r="A183" s="82" t="s">
        <v>53</v>
      </c>
      <c r="B183" s="68" t="s">
        <v>19</v>
      </c>
      <c r="C183" s="83" t="s">
        <v>260</v>
      </c>
      <c r="D183" s="86">
        <v>22000</v>
      </c>
      <c r="E183" s="86">
        <v>22000</v>
      </c>
      <c r="F183" s="85" t="s">
        <v>456</v>
      </c>
    </row>
    <row r="184" spans="1:6" ht="12" thickBot="1">
      <c r="A184" s="82" t="s">
        <v>75</v>
      </c>
      <c r="B184" s="68" t="s">
        <v>19</v>
      </c>
      <c r="C184" s="83" t="s">
        <v>76</v>
      </c>
      <c r="D184" s="86">
        <f>D185+D195+D213</f>
        <v>2370600</v>
      </c>
      <c r="E184" s="86">
        <f>E195+E213+E185</f>
        <v>1726040.6600000001</v>
      </c>
      <c r="F184" s="85">
        <f aca="true" t="shared" si="19" ref="F184:F190">D184-E184</f>
        <v>644559.3399999999</v>
      </c>
    </row>
    <row r="185" spans="1:6" ht="12" thickBot="1">
      <c r="A185" s="82" t="s">
        <v>295</v>
      </c>
      <c r="B185" s="68" t="s">
        <v>19</v>
      </c>
      <c r="C185" s="83" t="s">
        <v>290</v>
      </c>
      <c r="D185" s="86">
        <f>D187</f>
        <v>303000</v>
      </c>
      <c r="E185" s="86">
        <f>E187</f>
        <v>3000</v>
      </c>
      <c r="F185" s="85">
        <f t="shared" si="19"/>
        <v>300000</v>
      </c>
    </row>
    <row r="186" spans="1:6" ht="12" thickBot="1">
      <c r="A186" s="82" t="s">
        <v>71</v>
      </c>
      <c r="B186" s="68" t="s">
        <v>19</v>
      </c>
      <c r="C186" s="83" t="s">
        <v>523</v>
      </c>
      <c r="D186" s="86">
        <v>303000</v>
      </c>
      <c r="E186" s="86">
        <f>E191</f>
        <v>3000</v>
      </c>
      <c r="F186" s="85">
        <f t="shared" si="19"/>
        <v>300000</v>
      </c>
    </row>
    <row r="187" spans="1:6" ht="55.5" customHeight="1" thickBot="1">
      <c r="A187" s="82" t="s">
        <v>499</v>
      </c>
      <c r="B187" s="68" t="s">
        <v>19</v>
      </c>
      <c r="C187" s="83" t="s">
        <v>291</v>
      </c>
      <c r="D187" s="86">
        <v>303000</v>
      </c>
      <c r="E187" s="86">
        <f>E192</f>
        <v>3000</v>
      </c>
      <c r="F187" s="85">
        <f t="shared" si="19"/>
        <v>300000</v>
      </c>
    </row>
    <row r="188" spans="1:6" ht="21.75" customHeight="1" thickBot="1">
      <c r="A188" s="82" t="s">
        <v>508</v>
      </c>
      <c r="B188" s="68" t="s">
        <v>19</v>
      </c>
      <c r="C188" s="83" t="s">
        <v>522</v>
      </c>
      <c r="D188" s="86">
        <v>303000</v>
      </c>
      <c r="E188" s="86">
        <v>3000</v>
      </c>
      <c r="F188" s="85">
        <f t="shared" si="19"/>
        <v>300000</v>
      </c>
    </row>
    <row r="189" spans="1:6" ht="21.75" customHeight="1" thickBot="1">
      <c r="A189" s="82" t="s">
        <v>506</v>
      </c>
      <c r="B189" s="68"/>
      <c r="C189" s="83" t="s">
        <v>572</v>
      </c>
      <c r="D189" s="86">
        <f>D190</f>
        <v>303000</v>
      </c>
      <c r="E189" s="86">
        <v>3000</v>
      </c>
      <c r="F189" s="85">
        <f t="shared" si="19"/>
        <v>300000</v>
      </c>
    </row>
    <row r="190" spans="1:6" ht="17.25" customHeight="1" thickBot="1">
      <c r="A190" s="82" t="s">
        <v>296</v>
      </c>
      <c r="B190" s="68" t="s">
        <v>19</v>
      </c>
      <c r="C190" s="83" t="s">
        <v>292</v>
      </c>
      <c r="D190" s="86">
        <v>303000</v>
      </c>
      <c r="E190" s="86">
        <v>3000</v>
      </c>
      <c r="F190" s="85">
        <f t="shared" si="19"/>
        <v>300000</v>
      </c>
    </row>
    <row r="191" spans="1:6" ht="16.5" customHeight="1" thickBot="1">
      <c r="A191" s="82" t="s">
        <v>39</v>
      </c>
      <c r="B191" s="68" t="s">
        <v>19</v>
      </c>
      <c r="C191" s="83" t="s">
        <v>494</v>
      </c>
      <c r="D191" s="86">
        <v>3000</v>
      </c>
      <c r="E191" s="86">
        <v>3000</v>
      </c>
      <c r="F191" s="85" t="s">
        <v>456</v>
      </c>
    </row>
    <row r="192" spans="1:6" ht="12" thickBot="1">
      <c r="A192" s="82" t="s">
        <v>45</v>
      </c>
      <c r="B192" s="68" t="s">
        <v>19</v>
      </c>
      <c r="C192" s="83" t="s">
        <v>446</v>
      </c>
      <c r="D192" s="86">
        <v>3000</v>
      </c>
      <c r="E192" s="86">
        <v>3000</v>
      </c>
      <c r="F192" s="85" t="s">
        <v>456</v>
      </c>
    </row>
    <row r="193" spans="1:6" ht="12" thickBot="1">
      <c r="A193" s="82" t="s">
        <v>47</v>
      </c>
      <c r="B193" s="68" t="s">
        <v>19</v>
      </c>
      <c r="C193" s="83" t="s">
        <v>293</v>
      </c>
      <c r="D193" s="86">
        <v>300000</v>
      </c>
      <c r="E193" s="86">
        <v>0</v>
      </c>
      <c r="F193" s="85">
        <f aca="true" t="shared" si="20" ref="F193:F224">D193-E193</f>
        <v>300000</v>
      </c>
    </row>
    <row r="194" spans="1:6" ht="12" thickBot="1">
      <c r="A194" s="82" t="s">
        <v>74</v>
      </c>
      <c r="B194" s="68" t="s">
        <v>19</v>
      </c>
      <c r="C194" s="83" t="s">
        <v>294</v>
      </c>
      <c r="D194" s="86">
        <v>300000</v>
      </c>
      <c r="E194" s="86">
        <v>0</v>
      </c>
      <c r="F194" s="85">
        <f t="shared" si="20"/>
        <v>300000</v>
      </c>
    </row>
    <row r="195" spans="1:6" ht="12" thickBot="1">
      <c r="A195" s="82" t="s">
        <v>77</v>
      </c>
      <c r="B195" s="68" t="s">
        <v>19</v>
      </c>
      <c r="C195" s="83" t="s">
        <v>78</v>
      </c>
      <c r="D195" s="86">
        <f>D196+D204</f>
        <v>143600</v>
      </c>
      <c r="E195" s="86">
        <f>E196+E204</f>
        <v>143412.84</v>
      </c>
      <c r="F195" s="85">
        <f t="shared" si="20"/>
        <v>187.1600000000035</v>
      </c>
    </row>
    <row r="196" spans="1:6" ht="12" thickBot="1">
      <c r="A196" s="87" t="s">
        <v>54</v>
      </c>
      <c r="B196" s="68" t="s">
        <v>19</v>
      </c>
      <c r="C196" s="83" t="s">
        <v>246</v>
      </c>
      <c r="D196" s="86">
        <f>D197</f>
        <v>5800</v>
      </c>
      <c r="E196" s="86">
        <f>E197</f>
        <v>5702.84</v>
      </c>
      <c r="F196" s="85">
        <f t="shared" si="20"/>
        <v>97.15999999999985</v>
      </c>
    </row>
    <row r="197" spans="1:6" ht="47.25" customHeight="1" thickBot="1">
      <c r="A197" s="99" t="s">
        <v>244</v>
      </c>
      <c r="B197" s="68" t="s">
        <v>19</v>
      </c>
      <c r="C197" s="83" t="s">
        <v>247</v>
      </c>
      <c r="D197" s="86">
        <f>D198</f>
        <v>5800</v>
      </c>
      <c r="E197" s="86">
        <f>E198</f>
        <v>5702.84</v>
      </c>
      <c r="F197" s="85">
        <f t="shared" si="20"/>
        <v>97.15999999999985</v>
      </c>
    </row>
    <row r="198" spans="1:6" ht="71.25" customHeight="1" thickBot="1">
      <c r="A198" s="99" t="s">
        <v>245</v>
      </c>
      <c r="B198" s="68" t="s">
        <v>19</v>
      </c>
      <c r="C198" s="83" t="s">
        <v>250</v>
      </c>
      <c r="D198" s="86">
        <f>D201</f>
        <v>5800</v>
      </c>
      <c r="E198" s="86">
        <f>E201</f>
        <v>5702.84</v>
      </c>
      <c r="F198" s="85">
        <f t="shared" si="20"/>
        <v>97.15999999999985</v>
      </c>
    </row>
    <row r="199" spans="1:6" ht="23.25" customHeight="1" thickBot="1">
      <c r="A199" s="82" t="s">
        <v>508</v>
      </c>
      <c r="B199" s="68" t="s">
        <v>19</v>
      </c>
      <c r="C199" s="83" t="s">
        <v>571</v>
      </c>
      <c r="D199" s="86">
        <f>D200</f>
        <v>5800</v>
      </c>
      <c r="E199" s="86">
        <f>E200</f>
        <v>5702.84</v>
      </c>
      <c r="F199" s="85">
        <f t="shared" si="20"/>
        <v>97.15999999999985</v>
      </c>
    </row>
    <row r="200" spans="1:6" ht="47.25" customHeight="1" thickBot="1">
      <c r="A200" s="82" t="s">
        <v>576</v>
      </c>
      <c r="B200" s="68" t="s">
        <v>19</v>
      </c>
      <c r="C200" s="83" t="s">
        <v>275</v>
      </c>
      <c r="D200" s="86">
        <f>D202</f>
        <v>5800</v>
      </c>
      <c r="E200" s="86">
        <f>E202</f>
        <v>5702.84</v>
      </c>
      <c r="F200" s="85">
        <f t="shared" si="20"/>
        <v>97.15999999999985</v>
      </c>
    </row>
    <row r="201" spans="1:6" ht="22.5" customHeight="1" thickBot="1">
      <c r="A201" s="99" t="s">
        <v>39</v>
      </c>
      <c r="B201" s="68" t="s">
        <v>19</v>
      </c>
      <c r="C201" s="83" t="s">
        <v>276</v>
      </c>
      <c r="D201" s="86">
        <f>D200</f>
        <v>5800</v>
      </c>
      <c r="E201" s="86">
        <f>E200</f>
        <v>5702.84</v>
      </c>
      <c r="F201" s="85">
        <f t="shared" si="20"/>
        <v>97.15999999999985</v>
      </c>
    </row>
    <row r="202" spans="1:6" ht="12" thickBot="1">
      <c r="A202" s="82" t="s">
        <v>248</v>
      </c>
      <c r="B202" s="68" t="s">
        <v>19</v>
      </c>
      <c r="C202" s="83" t="s">
        <v>274</v>
      </c>
      <c r="D202" s="86">
        <f>D203</f>
        <v>5800</v>
      </c>
      <c r="E202" s="86">
        <f>E203</f>
        <v>5702.84</v>
      </c>
      <c r="F202" s="85">
        <f t="shared" si="20"/>
        <v>97.15999999999985</v>
      </c>
    </row>
    <row r="203" spans="1:6" ht="24" customHeight="1" thickBot="1">
      <c r="A203" s="82" t="s">
        <v>249</v>
      </c>
      <c r="B203" s="68" t="s">
        <v>19</v>
      </c>
      <c r="C203" s="83" t="s">
        <v>273</v>
      </c>
      <c r="D203" s="86">
        <v>5800</v>
      </c>
      <c r="E203" s="86">
        <v>5702.84</v>
      </c>
      <c r="F203" s="85">
        <f t="shared" si="20"/>
        <v>97.15999999999985</v>
      </c>
    </row>
    <row r="204" spans="1:6" ht="12" thickBot="1">
      <c r="A204" s="82" t="s">
        <v>71</v>
      </c>
      <c r="B204" s="68" t="s">
        <v>19</v>
      </c>
      <c r="C204" s="83" t="s">
        <v>185</v>
      </c>
      <c r="D204" s="86">
        <f>D205</f>
        <v>137800</v>
      </c>
      <c r="E204" s="86">
        <f>E205</f>
        <v>137710</v>
      </c>
      <c r="F204" s="85">
        <f t="shared" si="20"/>
        <v>90</v>
      </c>
    </row>
    <row r="205" spans="1:6" ht="36" customHeight="1" thickBot="1">
      <c r="A205" s="82" t="s">
        <v>277</v>
      </c>
      <c r="B205" s="68" t="s">
        <v>19</v>
      </c>
      <c r="C205" s="83" t="s">
        <v>186</v>
      </c>
      <c r="D205" s="86">
        <f>D208</f>
        <v>137800</v>
      </c>
      <c r="E205" s="86">
        <f>E208</f>
        <v>137710</v>
      </c>
      <c r="F205" s="85">
        <f t="shared" si="20"/>
        <v>90</v>
      </c>
    </row>
    <row r="206" spans="1:6" ht="36" customHeight="1" thickBot="1">
      <c r="A206" s="82" t="s">
        <v>503</v>
      </c>
      <c r="B206" s="68" t="s">
        <v>19</v>
      </c>
      <c r="C206" s="83" t="s">
        <v>521</v>
      </c>
      <c r="D206" s="86">
        <f aca="true" t="shared" si="21" ref="D206:E209">D207</f>
        <v>137800</v>
      </c>
      <c r="E206" s="86">
        <f t="shared" si="21"/>
        <v>137710</v>
      </c>
      <c r="F206" s="85">
        <f t="shared" si="20"/>
        <v>90</v>
      </c>
    </row>
    <row r="207" spans="1:6" ht="36" customHeight="1" thickBot="1">
      <c r="A207" s="82" t="s">
        <v>501</v>
      </c>
      <c r="B207" s="68" t="s">
        <v>19</v>
      </c>
      <c r="C207" s="83" t="s">
        <v>520</v>
      </c>
      <c r="D207" s="86">
        <f t="shared" si="21"/>
        <v>137800</v>
      </c>
      <c r="E207" s="86">
        <f t="shared" si="21"/>
        <v>137710</v>
      </c>
      <c r="F207" s="85">
        <f t="shared" si="20"/>
        <v>90</v>
      </c>
    </row>
    <row r="208" spans="1:6" ht="24" thickBot="1">
      <c r="A208" s="82" t="s">
        <v>166</v>
      </c>
      <c r="B208" s="68" t="s">
        <v>19</v>
      </c>
      <c r="C208" s="83" t="s">
        <v>187</v>
      </c>
      <c r="D208" s="86">
        <f t="shared" si="21"/>
        <v>137800</v>
      </c>
      <c r="E208" s="86">
        <f t="shared" si="21"/>
        <v>137710</v>
      </c>
      <c r="F208" s="85">
        <f t="shared" si="20"/>
        <v>90</v>
      </c>
    </row>
    <row r="209" spans="1:6" ht="12" thickBot="1">
      <c r="A209" s="82" t="s">
        <v>39</v>
      </c>
      <c r="B209" s="68" t="s">
        <v>19</v>
      </c>
      <c r="C209" s="83" t="s">
        <v>188</v>
      </c>
      <c r="D209" s="86">
        <f t="shared" si="21"/>
        <v>137800</v>
      </c>
      <c r="E209" s="86">
        <f t="shared" si="21"/>
        <v>137710</v>
      </c>
      <c r="F209" s="85">
        <f t="shared" si="20"/>
        <v>90</v>
      </c>
    </row>
    <row r="210" spans="1:6" ht="12" thickBot="1">
      <c r="A210" s="82" t="s">
        <v>40</v>
      </c>
      <c r="B210" s="68" t="s">
        <v>19</v>
      </c>
      <c r="C210" s="83" t="s">
        <v>189</v>
      </c>
      <c r="D210" s="86">
        <f>D211+D212</f>
        <v>137800</v>
      </c>
      <c r="E210" s="86">
        <f>E211+E212</f>
        <v>137710</v>
      </c>
      <c r="F210" s="85">
        <f t="shared" si="20"/>
        <v>90</v>
      </c>
    </row>
    <row r="211" spans="1:6" ht="12" thickBot="1">
      <c r="A211" s="82" t="s">
        <v>84</v>
      </c>
      <c r="B211" s="68" t="s">
        <v>19</v>
      </c>
      <c r="C211" s="83" t="s">
        <v>190</v>
      </c>
      <c r="D211" s="86">
        <v>113800</v>
      </c>
      <c r="E211" s="86">
        <v>113710</v>
      </c>
      <c r="F211" s="85">
        <f t="shared" si="20"/>
        <v>90</v>
      </c>
    </row>
    <row r="212" spans="1:6" ht="12" thickBot="1">
      <c r="A212" s="82" t="s">
        <v>45</v>
      </c>
      <c r="B212" s="68" t="s">
        <v>19</v>
      </c>
      <c r="C212" s="83" t="s">
        <v>303</v>
      </c>
      <c r="D212" s="86">
        <v>24000</v>
      </c>
      <c r="E212" s="86">
        <v>24000</v>
      </c>
      <c r="F212" s="85">
        <f t="shared" si="20"/>
        <v>0</v>
      </c>
    </row>
    <row r="213" spans="1:6" ht="12" thickBot="1">
      <c r="A213" s="82" t="s">
        <v>79</v>
      </c>
      <c r="B213" s="68" t="s">
        <v>19</v>
      </c>
      <c r="C213" s="83" t="s">
        <v>80</v>
      </c>
      <c r="D213" s="86">
        <f>D214</f>
        <v>1924000</v>
      </c>
      <c r="E213" s="86">
        <f>E216+E224</f>
        <v>1579627.82</v>
      </c>
      <c r="F213" s="85">
        <f t="shared" si="20"/>
        <v>344372.17999999993</v>
      </c>
    </row>
    <row r="214" spans="1:6" ht="12" thickBot="1">
      <c r="A214" s="82" t="s">
        <v>71</v>
      </c>
      <c r="B214" s="68" t="s">
        <v>19</v>
      </c>
      <c r="C214" s="83" t="s">
        <v>81</v>
      </c>
      <c r="D214" s="86">
        <f>D215</f>
        <v>1924000</v>
      </c>
      <c r="E214" s="86">
        <f>E215</f>
        <v>1579627.82</v>
      </c>
      <c r="F214" s="85">
        <f t="shared" si="20"/>
        <v>344372.17999999993</v>
      </c>
    </row>
    <row r="215" spans="1:6" ht="36" customHeight="1" thickBot="1">
      <c r="A215" s="82" t="s">
        <v>226</v>
      </c>
      <c r="B215" s="68" t="s">
        <v>19</v>
      </c>
      <c r="C215" s="83" t="s">
        <v>191</v>
      </c>
      <c r="D215" s="86">
        <f>D216+D224</f>
        <v>1924000</v>
      </c>
      <c r="E215" s="86">
        <f>E216+E224</f>
        <v>1579627.82</v>
      </c>
      <c r="F215" s="85">
        <f t="shared" si="20"/>
        <v>344372.17999999993</v>
      </c>
    </row>
    <row r="216" spans="1:6" ht="12" thickBot="1">
      <c r="A216" s="82" t="s">
        <v>82</v>
      </c>
      <c r="B216" s="68" t="s">
        <v>19</v>
      </c>
      <c r="C216" s="83" t="s">
        <v>83</v>
      </c>
      <c r="D216" s="86">
        <f>D219</f>
        <v>1139100</v>
      </c>
      <c r="E216" s="86">
        <f>E219</f>
        <v>925419.21</v>
      </c>
      <c r="F216" s="85">
        <f t="shared" si="20"/>
        <v>213680.79000000004</v>
      </c>
    </row>
    <row r="217" spans="1:6" ht="24" thickBot="1">
      <c r="A217" s="82" t="s">
        <v>503</v>
      </c>
      <c r="B217" s="68" t="s">
        <v>19</v>
      </c>
      <c r="C217" s="83" t="s">
        <v>519</v>
      </c>
      <c r="D217" s="86">
        <f aca="true" t="shared" si="22" ref="D217:E220">D218</f>
        <v>1139100</v>
      </c>
      <c r="E217" s="86">
        <f t="shared" si="22"/>
        <v>925419.21</v>
      </c>
      <c r="F217" s="85">
        <f t="shared" si="20"/>
        <v>213680.79000000004</v>
      </c>
    </row>
    <row r="218" spans="1:6" ht="24" thickBot="1">
      <c r="A218" s="82" t="s">
        <v>501</v>
      </c>
      <c r="B218" s="68" t="s">
        <v>19</v>
      </c>
      <c r="C218" s="83" t="s">
        <v>518</v>
      </c>
      <c r="D218" s="86">
        <f t="shared" si="22"/>
        <v>1139100</v>
      </c>
      <c r="E218" s="86">
        <f t="shared" si="22"/>
        <v>925419.21</v>
      </c>
      <c r="F218" s="85">
        <f t="shared" si="20"/>
        <v>213680.79000000004</v>
      </c>
    </row>
    <row r="219" spans="1:6" ht="24" thickBot="1">
      <c r="A219" s="82" t="s">
        <v>166</v>
      </c>
      <c r="B219" s="68" t="s">
        <v>19</v>
      </c>
      <c r="C219" s="83" t="s">
        <v>192</v>
      </c>
      <c r="D219" s="86">
        <f t="shared" si="22"/>
        <v>1139100</v>
      </c>
      <c r="E219" s="86">
        <f t="shared" si="22"/>
        <v>925419.21</v>
      </c>
      <c r="F219" s="85">
        <f t="shared" si="20"/>
        <v>213680.79000000004</v>
      </c>
    </row>
    <row r="220" spans="1:6" ht="12" thickBot="1">
      <c r="A220" s="82" t="s">
        <v>39</v>
      </c>
      <c r="B220" s="68" t="s">
        <v>19</v>
      </c>
      <c r="C220" s="83" t="s">
        <v>193</v>
      </c>
      <c r="D220" s="86">
        <f t="shared" si="22"/>
        <v>1139100</v>
      </c>
      <c r="E220" s="86">
        <f t="shared" si="22"/>
        <v>925419.21</v>
      </c>
      <c r="F220" s="85">
        <f t="shared" si="20"/>
        <v>213680.79000000004</v>
      </c>
    </row>
    <row r="221" spans="1:6" ht="12" thickBot="1">
      <c r="A221" s="82" t="s">
        <v>40</v>
      </c>
      <c r="B221" s="68" t="s">
        <v>19</v>
      </c>
      <c r="C221" s="83" t="s">
        <v>194</v>
      </c>
      <c r="D221" s="86">
        <f>D222+D223</f>
        <v>1139100</v>
      </c>
      <c r="E221" s="86">
        <f>E222+E223</f>
        <v>925419.21</v>
      </c>
      <c r="F221" s="85">
        <f t="shared" si="20"/>
        <v>213680.79000000004</v>
      </c>
    </row>
    <row r="222" spans="1:6" ht="12" thickBot="1">
      <c r="A222" s="82" t="s">
        <v>43</v>
      </c>
      <c r="B222" s="68" t="s">
        <v>19</v>
      </c>
      <c r="C222" s="83" t="s">
        <v>195</v>
      </c>
      <c r="D222" s="86">
        <v>815600</v>
      </c>
      <c r="E222" s="80">
        <v>664259.61</v>
      </c>
      <c r="F222" s="85">
        <f t="shared" si="20"/>
        <v>151340.39</v>
      </c>
    </row>
    <row r="223" spans="1:6" ht="12" thickBot="1">
      <c r="A223" s="82" t="s">
        <v>44</v>
      </c>
      <c r="B223" s="68" t="s">
        <v>19</v>
      </c>
      <c r="C223" s="83" t="s">
        <v>304</v>
      </c>
      <c r="D223" s="86">
        <v>323500</v>
      </c>
      <c r="E223" s="84">
        <v>261159.6</v>
      </c>
      <c r="F223" s="85">
        <f t="shared" si="20"/>
        <v>62340.399999999994</v>
      </c>
    </row>
    <row r="224" spans="1:6" ht="24" thickBot="1">
      <c r="A224" s="82" t="s">
        <v>197</v>
      </c>
      <c r="B224" s="68" t="s">
        <v>19</v>
      </c>
      <c r="C224" s="83" t="s">
        <v>85</v>
      </c>
      <c r="D224" s="86">
        <f>D227</f>
        <v>784900</v>
      </c>
      <c r="E224" s="86">
        <f>E227</f>
        <v>654208.6100000001</v>
      </c>
      <c r="F224" s="85">
        <f t="shared" si="20"/>
        <v>130691.3899999999</v>
      </c>
    </row>
    <row r="225" spans="1:6" ht="24" thickBot="1">
      <c r="A225" s="82" t="s">
        <v>503</v>
      </c>
      <c r="B225" s="68" t="s">
        <v>19</v>
      </c>
      <c r="C225" s="83" t="s">
        <v>517</v>
      </c>
      <c r="D225" s="86">
        <f aca="true" t="shared" si="23" ref="D225:E227">D226+D230</f>
        <v>1545100</v>
      </c>
      <c r="E225" s="80">
        <f t="shared" si="23"/>
        <v>1283717.2200000002</v>
      </c>
      <c r="F225" s="85">
        <f aca="true" t="shared" si="24" ref="F225:F256">D225-E225</f>
        <v>261382.7799999998</v>
      </c>
    </row>
    <row r="226" spans="1:6" ht="24" thickBot="1">
      <c r="A226" s="82" t="s">
        <v>501</v>
      </c>
      <c r="B226" s="68" t="s">
        <v>19</v>
      </c>
      <c r="C226" s="83" t="s">
        <v>516</v>
      </c>
      <c r="D226" s="86">
        <f t="shared" si="23"/>
        <v>808900</v>
      </c>
      <c r="E226" s="80">
        <f t="shared" si="23"/>
        <v>678122.5400000002</v>
      </c>
      <c r="F226" s="85">
        <f t="shared" si="24"/>
        <v>130777.45999999985</v>
      </c>
    </row>
    <row r="227" spans="1:6" ht="24" thickBot="1">
      <c r="A227" s="82" t="s">
        <v>166</v>
      </c>
      <c r="B227" s="68" t="s">
        <v>19</v>
      </c>
      <c r="C227" s="83" t="s">
        <v>198</v>
      </c>
      <c r="D227" s="86">
        <f t="shared" si="23"/>
        <v>784900</v>
      </c>
      <c r="E227" s="80">
        <f t="shared" si="23"/>
        <v>654208.6100000001</v>
      </c>
      <c r="F227" s="85">
        <f t="shared" si="24"/>
        <v>130691.3899999999</v>
      </c>
    </row>
    <row r="228" spans="1:6" ht="12" thickBot="1">
      <c r="A228" s="82" t="s">
        <v>39</v>
      </c>
      <c r="B228" s="68" t="s">
        <v>19</v>
      </c>
      <c r="C228" s="83" t="s">
        <v>199</v>
      </c>
      <c r="D228" s="86">
        <f>D229</f>
        <v>760200</v>
      </c>
      <c r="E228" s="86">
        <f>E229</f>
        <v>629508.6100000001</v>
      </c>
      <c r="F228" s="85">
        <f t="shared" si="24"/>
        <v>130691.3899999999</v>
      </c>
    </row>
    <row r="229" spans="1:6" ht="12" thickBot="1">
      <c r="A229" s="82" t="s">
        <v>40</v>
      </c>
      <c r="B229" s="68" t="s">
        <v>19</v>
      </c>
      <c r="C229" s="83" t="s">
        <v>200</v>
      </c>
      <c r="D229" s="86">
        <f>D230+D231</f>
        <v>760200</v>
      </c>
      <c r="E229" s="86">
        <f>E230+E231</f>
        <v>629508.6100000001</v>
      </c>
      <c r="F229" s="85">
        <f t="shared" si="24"/>
        <v>130691.3899999999</v>
      </c>
    </row>
    <row r="230" spans="1:6" ht="12" thickBot="1">
      <c r="A230" s="82" t="s">
        <v>44</v>
      </c>
      <c r="B230" s="68" t="s">
        <v>19</v>
      </c>
      <c r="C230" s="83" t="s">
        <v>201</v>
      </c>
      <c r="D230" s="86">
        <v>736200</v>
      </c>
      <c r="E230" s="86">
        <v>605594.68</v>
      </c>
      <c r="F230" s="85">
        <f t="shared" si="24"/>
        <v>130605.31999999995</v>
      </c>
    </row>
    <row r="231" spans="1:6" ht="12" thickBot="1">
      <c r="A231" s="82" t="s">
        <v>45</v>
      </c>
      <c r="B231" s="68" t="s">
        <v>19</v>
      </c>
      <c r="C231" s="83" t="s">
        <v>297</v>
      </c>
      <c r="D231" s="86">
        <v>24000</v>
      </c>
      <c r="E231" s="86">
        <v>23913.93</v>
      </c>
      <c r="F231" s="85">
        <f t="shared" si="24"/>
        <v>86.06999999999971</v>
      </c>
    </row>
    <row r="232" spans="1:6" ht="12" thickBot="1">
      <c r="A232" s="82" t="s">
        <v>47</v>
      </c>
      <c r="B232" s="68" t="s">
        <v>19</v>
      </c>
      <c r="C232" s="83" t="s">
        <v>225</v>
      </c>
      <c r="D232" s="86">
        <f>D233</f>
        <v>24700</v>
      </c>
      <c r="E232" s="86">
        <f>E233</f>
        <v>24700</v>
      </c>
      <c r="F232" s="85">
        <f t="shared" si="24"/>
        <v>0</v>
      </c>
    </row>
    <row r="233" spans="1:6" ht="12" thickBot="1">
      <c r="A233" s="82" t="s">
        <v>74</v>
      </c>
      <c r="B233" s="68" t="s">
        <v>19</v>
      </c>
      <c r="C233" s="83" t="s">
        <v>224</v>
      </c>
      <c r="D233" s="86">
        <v>24700</v>
      </c>
      <c r="E233" s="86">
        <v>24700</v>
      </c>
      <c r="F233" s="85">
        <f t="shared" si="24"/>
        <v>0</v>
      </c>
    </row>
    <row r="234" spans="1:6" ht="12" thickBot="1">
      <c r="A234" s="88" t="s">
        <v>86</v>
      </c>
      <c r="B234" s="68" t="s">
        <v>19</v>
      </c>
      <c r="C234" s="89" t="s">
        <v>87</v>
      </c>
      <c r="D234" s="86">
        <f>D235</f>
        <v>2651000</v>
      </c>
      <c r="E234" s="86">
        <f>E235</f>
        <v>2644166.1799999997</v>
      </c>
      <c r="F234" s="85">
        <f t="shared" si="24"/>
        <v>6833.820000000298</v>
      </c>
    </row>
    <row r="235" spans="1:6" ht="12" thickBot="1">
      <c r="A235" s="82" t="s">
        <v>88</v>
      </c>
      <c r="B235" s="68" t="s">
        <v>19</v>
      </c>
      <c r="C235" s="83" t="s">
        <v>89</v>
      </c>
      <c r="D235" s="86">
        <f>D236+D243</f>
        <v>2651000</v>
      </c>
      <c r="E235" s="86">
        <f>E236+E243</f>
        <v>2644166.1799999997</v>
      </c>
      <c r="F235" s="85">
        <f t="shared" si="24"/>
        <v>6833.820000000298</v>
      </c>
    </row>
    <row r="236" spans="1:6" ht="12" thickBot="1">
      <c r="A236" s="82" t="s">
        <v>90</v>
      </c>
      <c r="B236" s="68" t="s">
        <v>19</v>
      </c>
      <c r="C236" s="83" t="s">
        <v>437</v>
      </c>
      <c r="D236" s="86">
        <f aca="true" t="shared" si="25" ref="D236:E239">D237</f>
        <v>76000</v>
      </c>
      <c r="E236" s="86">
        <f t="shared" si="25"/>
        <v>76000</v>
      </c>
      <c r="F236" s="85">
        <f t="shared" si="24"/>
        <v>0</v>
      </c>
    </row>
    <row r="237" spans="1:6" ht="24" thickBot="1">
      <c r="A237" s="82" t="s">
        <v>436</v>
      </c>
      <c r="B237" s="68" t="s">
        <v>19</v>
      </c>
      <c r="C237" s="83" t="s">
        <v>438</v>
      </c>
      <c r="D237" s="86">
        <f t="shared" si="25"/>
        <v>76000</v>
      </c>
      <c r="E237" s="86">
        <f t="shared" si="25"/>
        <v>76000</v>
      </c>
      <c r="F237" s="85">
        <f t="shared" si="24"/>
        <v>0</v>
      </c>
    </row>
    <row r="238" spans="1:6" ht="47.25" thickBot="1">
      <c r="A238" s="82" t="s">
        <v>206</v>
      </c>
      <c r="B238" s="68" t="s">
        <v>19</v>
      </c>
      <c r="C238" s="83" t="s">
        <v>439</v>
      </c>
      <c r="D238" s="86">
        <f t="shared" si="25"/>
        <v>76000</v>
      </c>
      <c r="E238" s="86">
        <f t="shared" si="25"/>
        <v>76000</v>
      </c>
      <c r="F238" s="85">
        <f t="shared" si="24"/>
        <v>0</v>
      </c>
    </row>
    <row r="239" spans="1:6" ht="12" thickBot="1">
      <c r="A239" s="82" t="s">
        <v>248</v>
      </c>
      <c r="B239" s="68" t="s">
        <v>19</v>
      </c>
      <c r="C239" s="83" t="s">
        <v>440</v>
      </c>
      <c r="D239" s="86">
        <f t="shared" si="25"/>
        <v>76000</v>
      </c>
      <c r="E239" s="86">
        <f t="shared" si="25"/>
        <v>76000</v>
      </c>
      <c r="F239" s="85">
        <f t="shared" si="24"/>
        <v>0</v>
      </c>
    </row>
    <row r="240" spans="1:6" ht="24" thickBot="1">
      <c r="A240" s="82" t="s">
        <v>211</v>
      </c>
      <c r="B240" s="68" t="s">
        <v>19</v>
      </c>
      <c r="C240" s="83" t="s">
        <v>441</v>
      </c>
      <c r="D240" s="86">
        <v>76000</v>
      </c>
      <c r="E240" s="86">
        <v>76000</v>
      </c>
      <c r="F240" s="85">
        <f t="shared" si="24"/>
        <v>0</v>
      </c>
    </row>
    <row r="241" spans="1:6" ht="12" thickBot="1">
      <c r="A241" s="88" t="s">
        <v>86</v>
      </c>
      <c r="B241" s="98" t="s">
        <v>19</v>
      </c>
      <c r="C241" s="89" t="s">
        <v>87</v>
      </c>
      <c r="D241" s="86">
        <f aca="true" t="shared" si="26" ref="D241:E243">D242</f>
        <v>2575000</v>
      </c>
      <c r="E241" s="86">
        <f t="shared" si="26"/>
        <v>2568166.1799999997</v>
      </c>
      <c r="F241" s="85">
        <f t="shared" si="24"/>
        <v>6833.820000000298</v>
      </c>
    </row>
    <row r="242" spans="1:6" ht="12" thickBot="1">
      <c r="A242" s="82" t="s">
        <v>88</v>
      </c>
      <c r="B242" s="68" t="s">
        <v>19</v>
      </c>
      <c r="C242" s="83" t="s">
        <v>89</v>
      </c>
      <c r="D242" s="86">
        <f t="shared" si="26"/>
        <v>2575000</v>
      </c>
      <c r="E242" s="86">
        <f t="shared" si="26"/>
        <v>2568166.1799999997</v>
      </c>
      <c r="F242" s="85">
        <f t="shared" si="24"/>
        <v>6833.820000000298</v>
      </c>
    </row>
    <row r="243" spans="1:6" ht="12" thickBot="1">
      <c r="A243" s="82" t="s">
        <v>71</v>
      </c>
      <c r="B243" s="68" t="s">
        <v>19</v>
      </c>
      <c r="C243" s="83" t="s">
        <v>202</v>
      </c>
      <c r="D243" s="86">
        <f t="shared" si="26"/>
        <v>2575000</v>
      </c>
      <c r="E243" s="86">
        <f t="shared" si="26"/>
        <v>2568166.1799999997</v>
      </c>
      <c r="F243" s="85">
        <f t="shared" si="24"/>
        <v>6833.820000000298</v>
      </c>
    </row>
    <row r="244" spans="1:6" ht="36" thickBot="1">
      <c r="A244" s="82" t="s">
        <v>203</v>
      </c>
      <c r="B244" s="68" t="s">
        <v>19</v>
      </c>
      <c r="C244" s="83" t="s">
        <v>91</v>
      </c>
      <c r="D244" s="86">
        <f>D245+D252</f>
        <v>2575000</v>
      </c>
      <c r="E244" s="86">
        <f>E245+E252</f>
        <v>2568166.1799999997</v>
      </c>
      <c r="F244" s="85">
        <f t="shared" si="24"/>
        <v>6833.820000000298</v>
      </c>
    </row>
    <row r="245" spans="1:6" ht="36" thickBot="1">
      <c r="A245" s="82" t="s">
        <v>204</v>
      </c>
      <c r="B245" s="68" t="s">
        <v>19</v>
      </c>
      <c r="C245" s="83" t="s">
        <v>205</v>
      </c>
      <c r="D245" s="114">
        <f>D248</f>
        <v>1940900</v>
      </c>
      <c r="E245" s="114">
        <f>E248</f>
        <v>1936169.68</v>
      </c>
      <c r="F245" s="85">
        <f t="shared" si="24"/>
        <v>4730.320000000065</v>
      </c>
    </row>
    <row r="246" spans="1:6" ht="36" thickBot="1">
      <c r="A246" s="82" t="s">
        <v>513</v>
      </c>
      <c r="B246" s="68" t="s">
        <v>19</v>
      </c>
      <c r="C246" s="83" t="s">
        <v>515</v>
      </c>
      <c r="D246" s="114">
        <f aca="true" t="shared" si="27" ref="D246:E250">D247</f>
        <v>1940900</v>
      </c>
      <c r="E246" s="114">
        <f t="shared" si="27"/>
        <v>1936169.68</v>
      </c>
      <c r="F246" s="85">
        <f t="shared" si="24"/>
        <v>4730.320000000065</v>
      </c>
    </row>
    <row r="247" spans="1:6" ht="12" thickBot="1">
      <c r="A247" s="82" t="s">
        <v>511</v>
      </c>
      <c r="B247" s="68" t="s">
        <v>19</v>
      </c>
      <c r="C247" s="83" t="s">
        <v>514</v>
      </c>
      <c r="D247" s="114">
        <f t="shared" si="27"/>
        <v>1940900</v>
      </c>
      <c r="E247" s="114">
        <f t="shared" si="27"/>
        <v>1936169.68</v>
      </c>
      <c r="F247" s="85">
        <f t="shared" si="24"/>
        <v>4730.320000000065</v>
      </c>
    </row>
    <row r="248" spans="1:6" ht="47.25" thickBot="1">
      <c r="A248" s="82" t="s">
        <v>206</v>
      </c>
      <c r="B248" s="68" t="s">
        <v>19</v>
      </c>
      <c r="C248" s="83" t="s">
        <v>207</v>
      </c>
      <c r="D248" s="114">
        <f t="shared" si="27"/>
        <v>1940900</v>
      </c>
      <c r="E248" s="114">
        <f t="shared" si="27"/>
        <v>1936169.68</v>
      </c>
      <c r="F248" s="85">
        <f t="shared" si="24"/>
        <v>4730.320000000065</v>
      </c>
    </row>
    <row r="249" spans="1:6" ht="12" thickBot="1">
      <c r="A249" s="82" t="s">
        <v>39</v>
      </c>
      <c r="B249" s="68" t="s">
        <v>19</v>
      </c>
      <c r="C249" s="83" t="s">
        <v>208</v>
      </c>
      <c r="D249" s="86">
        <f t="shared" si="27"/>
        <v>1940900</v>
      </c>
      <c r="E249" s="86">
        <f t="shared" si="27"/>
        <v>1936169.68</v>
      </c>
      <c r="F249" s="85">
        <f t="shared" si="24"/>
        <v>4730.320000000065</v>
      </c>
    </row>
    <row r="250" spans="1:6" ht="12" thickBot="1">
      <c r="A250" s="82" t="s">
        <v>52</v>
      </c>
      <c r="B250" s="68" t="s">
        <v>19</v>
      </c>
      <c r="C250" s="83" t="s">
        <v>210</v>
      </c>
      <c r="D250" s="86">
        <f t="shared" si="27"/>
        <v>1940900</v>
      </c>
      <c r="E250" s="80">
        <f t="shared" si="27"/>
        <v>1936169.68</v>
      </c>
      <c r="F250" s="85">
        <f t="shared" si="24"/>
        <v>4730.320000000065</v>
      </c>
    </row>
    <row r="251" spans="1:6" ht="24" thickBot="1">
      <c r="A251" s="82" t="s">
        <v>211</v>
      </c>
      <c r="B251" s="68" t="s">
        <v>19</v>
      </c>
      <c r="C251" s="83" t="s">
        <v>209</v>
      </c>
      <c r="D251" s="86">
        <v>1940900</v>
      </c>
      <c r="E251" s="80">
        <v>1936169.68</v>
      </c>
      <c r="F251" s="85">
        <f t="shared" si="24"/>
        <v>4730.320000000065</v>
      </c>
    </row>
    <row r="252" spans="1:6" ht="24" thickBot="1">
      <c r="A252" s="82" t="s">
        <v>212</v>
      </c>
      <c r="B252" s="68" t="s">
        <v>19</v>
      </c>
      <c r="C252" s="83" t="s">
        <v>278</v>
      </c>
      <c r="D252" s="86">
        <f>D255</f>
        <v>634100</v>
      </c>
      <c r="E252" s="86">
        <f>E255</f>
        <v>631996.5</v>
      </c>
      <c r="F252" s="85">
        <f t="shared" si="24"/>
        <v>2103.5</v>
      </c>
    </row>
    <row r="253" spans="1:6" ht="36" thickBot="1">
      <c r="A253" s="82" t="s">
        <v>513</v>
      </c>
      <c r="B253" s="68" t="s">
        <v>19</v>
      </c>
      <c r="C253" s="83" t="s">
        <v>512</v>
      </c>
      <c r="D253" s="86">
        <f aca="true" t="shared" si="28" ref="D253:E257">D254</f>
        <v>634100</v>
      </c>
      <c r="E253" s="86">
        <f t="shared" si="28"/>
        <v>631996.5</v>
      </c>
      <c r="F253" s="85">
        <f t="shared" si="24"/>
        <v>2103.5</v>
      </c>
    </row>
    <row r="254" spans="1:6" ht="12" thickBot="1">
      <c r="A254" s="82" t="s">
        <v>511</v>
      </c>
      <c r="B254" s="68" t="s">
        <v>19</v>
      </c>
      <c r="C254" s="83" t="s">
        <v>510</v>
      </c>
      <c r="D254" s="86">
        <f t="shared" si="28"/>
        <v>634100</v>
      </c>
      <c r="E254" s="86">
        <f t="shared" si="28"/>
        <v>631996.5</v>
      </c>
      <c r="F254" s="85">
        <f t="shared" si="24"/>
        <v>2103.5</v>
      </c>
    </row>
    <row r="255" spans="1:6" ht="47.25" thickBot="1">
      <c r="A255" s="82" t="s">
        <v>206</v>
      </c>
      <c r="B255" s="68" t="s">
        <v>19</v>
      </c>
      <c r="C255" s="83" t="s">
        <v>279</v>
      </c>
      <c r="D255" s="86">
        <f t="shared" si="28"/>
        <v>634100</v>
      </c>
      <c r="E255" s="86">
        <f t="shared" si="28"/>
        <v>631996.5</v>
      </c>
      <c r="F255" s="85">
        <f t="shared" si="24"/>
        <v>2103.5</v>
      </c>
    </row>
    <row r="256" spans="1:6" ht="12" thickBot="1">
      <c r="A256" s="82" t="s">
        <v>39</v>
      </c>
      <c r="B256" s="68" t="s">
        <v>19</v>
      </c>
      <c r="C256" s="83" t="s">
        <v>280</v>
      </c>
      <c r="D256" s="86">
        <f t="shared" si="28"/>
        <v>634100</v>
      </c>
      <c r="E256" s="86">
        <f t="shared" si="28"/>
        <v>631996.5</v>
      </c>
      <c r="F256" s="85">
        <f t="shared" si="24"/>
        <v>2103.5</v>
      </c>
    </row>
    <row r="257" spans="1:6" ht="12" thickBot="1">
      <c r="A257" s="82" t="s">
        <v>52</v>
      </c>
      <c r="B257" s="68" t="s">
        <v>19</v>
      </c>
      <c r="C257" s="83" t="s">
        <v>281</v>
      </c>
      <c r="D257" s="86">
        <f t="shared" si="28"/>
        <v>634100</v>
      </c>
      <c r="E257" s="80">
        <f t="shared" si="28"/>
        <v>631996.5</v>
      </c>
      <c r="F257" s="85">
        <f aca="true" t="shared" si="29" ref="F257:F288">D257-E257</f>
        <v>2103.5</v>
      </c>
    </row>
    <row r="258" spans="1:6" ht="24" thickBot="1">
      <c r="A258" s="82" t="s">
        <v>211</v>
      </c>
      <c r="B258" s="68" t="s">
        <v>19</v>
      </c>
      <c r="C258" s="83" t="s">
        <v>282</v>
      </c>
      <c r="D258" s="86">
        <v>634100</v>
      </c>
      <c r="E258" s="80">
        <v>631996.5</v>
      </c>
      <c r="F258" s="85">
        <f t="shared" si="29"/>
        <v>2103.5</v>
      </c>
    </row>
    <row r="259" spans="1:6" ht="12" thickBot="1">
      <c r="A259" s="82" t="s">
        <v>261</v>
      </c>
      <c r="B259" s="68" t="s">
        <v>19</v>
      </c>
      <c r="C259" s="83" t="s">
        <v>262</v>
      </c>
      <c r="D259" s="86">
        <f>D260</f>
        <v>15000</v>
      </c>
      <c r="E259" s="80">
        <f>E260</f>
        <v>15000</v>
      </c>
      <c r="F259" s="85">
        <f t="shared" si="29"/>
        <v>0</v>
      </c>
    </row>
    <row r="260" spans="1:6" ht="12" thickBot="1">
      <c r="A260" s="82" t="s">
        <v>263</v>
      </c>
      <c r="B260" s="68" t="s">
        <v>19</v>
      </c>
      <c r="C260" s="83" t="s">
        <v>264</v>
      </c>
      <c r="D260" s="86">
        <f>D262</f>
        <v>15000</v>
      </c>
      <c r="E260" s="80">
        <f>E262</f>
        <v>15000</v>
      </c>
      <c r="F260" s="85">
        <f t="shared" si="29"/>
        <v>0</v>
      </c>
    </row>
    <row r="261" spans="1:6" ht="12" thickBot="1">
      <c r="A261" s="82" t="s">
        <v>56</v>
      </c>
      <c r="B261" s="68" t="s">
        <v>19</v>
      </c>
      <c r="C261" s="83" t="s">
        <v>509</v>
      </c>
      <c r="D261" s="86">
        <f>D264</f>
        <v>15000</v>
      </c>
      <c r="E261" s="80">
        <f>E264</f>
        <v>15000</v>
      </c>
      <c r="F261" s="85">
        <f t="shared" si="29"/>
        <v>0</v>
      </c>
    </row>
    <row r="262" spans="1:6" ht="12" thickBot="1">
      <c r="A262" s="82" t="s">
        <v>58</v>
      </c>
      <c r="B262" s="68" t="s">
        <v>19</v>
      </c>
      <c r="C262" s="83" t="s">
        <v>265</v>
      </c>
      <c r="D262" s="86">
        <f>D265</f>
        <v>15000</v>
      </c>
      <c r="E262" s="80">
        <f>E265</f>
        <v>15000</v>
      </c>
      <c r="F262" s="85">
        <f t="shared" si="29"/>
        <v>0</v>
      </c>
    </row>
    <row r="263" spans="1:6" ht="12" thickBot="1">
      <c r="A263" s="82" t="s">
        <v>508</v>
      </c>
      <c r="B263" s="68" t="s">
        <v>19</v>
      </c>
      <c r="C263" s="83" t="s">
        <v>507</v>
      </c>
      <c r="D263" s="86">
        <f aca="true" t="shared" si="30" ref="D263:E267">D264</f>
        <v>15000</v>
      </c>
      <c r="E263" s="80">
        <f t="shared" si="30"/>
        <v>15000</v>
      </c>
      <c r="F263" s="85">
        <f t="shared" si="29"/>
        <v>0</v>
      </c>
    </row>
    <row r="264" spans="1:6" ht="24" thickBot="1">
      <c r="A264" s="82" t="s">
        <v>506</v>
      </c>
      <c r="B264" s="68" t="s">
        <v>19</v>
      </c>
      <c r="C264" s="83" t="s">
        <v>505</v>
      </c>
      <c r="D264" s="86">
        <f t="shared" si="30"/>
        <v>15000</v>
      </c>
      <c r="E264" s="80">
        <f t="shared" si="30"/>
        <v>15000</v>
      </c>
      <c r="F264" s="85">
        <f t="shared" si="29"/>
        <v>0</v>
      </c>
    </row>
    <row r="265" spans="1:6" ht="12" thickBot="1">
      <c r="A265" s="82" t="s">
        <v>253</v>
      </c>
      <c r="B265" s="68" t="s">
        <v>19</v>
      </c>
      <c r="C265" s="83" t="s">
        <v>442</v>
      </c>
      <c r="D265" s="86">
        <f t="shared" si="30"/>
        <v>15000</v>
      </c>
      <c r="E265" s="80">
        <f t="shared" si="30"/>
        <v>15000</v>
      </c>
      <c r="F265" s="85">
        <f t="shared" si="29"/>
        <v>0</v>
      </c>
    </row>
    <row r="266" spans="1:6" ht="12" thickBot="1">
      <c r="A266" s="82" t="s">
        <v>39</v>
      </c>
      <c r="B266" s="68" t="s">
        <v>19</v>
      </c>
      <c r="C266" s="83" t="s">
        <v>443</v>
      </c>
      <c r="D266" s="86">
        <f t="shared" si="30"/>
        <v>15000</v>
      </c>
      <c r="E266" s="80">
        <f t="shared" si="30"/>
        <v>15000</v>
      </c>
      <c r="F266" s="85">
        <f t="shared" si="29"/>
        <v>0</v>
      </c>
    </row>
    <row r="267" spans="1:6" ht="12" thickBot="1">
      <c r="A267" s="82" t="s">
        <v>266</v>
      </c>
      <c r="B267" s="68" t="s">
        <v>19</v>
      </c>
      <c r="C267" s="83" t="s">
        <v>444</v>
      </c>
      <c r="D267" s="86">
        <f t="shared" si="30"/>
        <v>15000</v>
      </c>
      <c r="E267" s="80">
        <f t="shared" si="30"/>
        <v>15000</v>
      </c>
      <c r="F267" s="85">
        <f t="shared" si="29"/>
        <v>0</v>
      </c>
    </row>
    <row r="268" spans="1:6" ht="12" thickBot="1">
      <c r="A268" s="82" t="s">
        <v>267</v>
      </c>
      <c r="B268" s="68" t="s">
        <v>19</v>
      </c>
      <c r="C268" s="83" t="s">
        <v>445</v>
      </c>
      <c r="D268" s="86">
        <v>15000</v>
      </c>
      <c r="E268" s="80">
        <v>15000</v>
      </c>
      <c r="F268" s="85">
        <f t="shared" si="29"/>
        <v>0</v>
      </c>
    </row>
    <row r="269" spans="1:6" ht="12" thickBot="1">
      <c r="A269" s="82" t="s">
        <v>92</v>
      </c>
      <c r="B269" s="68" t="s">
        <v>19</v>
      </c>
      <c r="C269" s="83" t="s">
        <v>93</v>
      </c>
      <c r="D269" s="86">
        <f>D270</f>
        <v>30000</v>
      </c>
      <c r="E269" s="86">
        <f>E270</f>
        <v>15657.9</v>
      </c>
      <c r="F269" s="85">
        <f t="shared" si="29"/>
        <v>14342.1</v>
      </c>
    </row>
    <row r="270" spans="1:6" ht="12" thickBot="1">
      <c r="A270" s="82" t="s">
        <v>94</v>
      </c>
      <c r="B270" s="68" t="s">
        <v>19</v>
      </c>
      <c r="C270" s="83" t="s">
        <v>95</v>
      </c>
      <c r="D270" s="86">
        <f>D272</f>
        <v>30000</v>
      </c>
      <c r="E270" s="86">
        <f>E272</f>
        <v>15657.9</v>
      </c>
      <c r="F270" s="85">
        <f t="shared" si="29"/>
        <v>14342.1</v>
      </c>
    </row>
    <row r="271" spans="1:6" ht="12" thickBot="1">
      <c r="A271" s="82" t="s">
        <v>71</v>
      </c>
      <c r="B271" s="68" t="s">
        <v>19</v>
      </c>
      <c r="C271" s="83" t="s">
        <v>213</v>
      </c>
      <c r="D271" s="86">
        <f>D272</f>
        <v>30000</v>
      </c>
      <c r="E271" s="86">
        <f>E272</f>
        <v>15657.9</v>
      </c>
      <c r="F271" s="85">
        <f t="shared" si="29"/>
        <v>14342.1</v>
      </c>
    </row>
    <row r="272" spans="1:6" ht="36" thickBot="1">
      <c r="A272" s="82" t="s">
        <v>504</v>
      </c>
      <c r="B272" s="68" t="s">
        <v>19</v>
      </c>
      <c r="C272" s="83" t="s">
        <v>96</v>
      </c>
      <c r="D272" s="86">
        <f>D275</f>
        <v>30000</v>
      </c>
      <c r="E272" s="86">
        <f>E275</f>
        <v>15657.9</v>
      </c>
      <c r="F272" s="85">
        <f t="shared" si="29"/>
        <v>14342.1</v>
      </c>
    </row>
    <row r="273" spans="1:6" ht="24" thickBot="1">
      <c r="A273" s="82" t="s">
        <v>503</v>
      </c>
      <c r="B273" s="68" t="s">
        <v>19</v>
      </c>
      <c r="C273" s="83" t="s">
        <v>502</v>
      </c>
      <c r="D273" s="86">
        <f aca="true" t="shared" si="31" ref="D273:E275">D274</f>
        <v>30000</v>
      </c>
      <c r="E273" s="86">
        <f t="shared" si="31"/>
        <v>15657.9</v>
      </c>
      <c r="F273" s="85">
        <f t="shared" si="29"/>
        <v>14342.1</v>
      </c>
    </row>
    <row r="274" spans="1:6" ht="24" thickBot="1">
      <c r="A274" s="82" t="s">
        <v>501</v>
      </c>
      <c r="B274" s="68" t="s">
        <v>19</v>
      </c>
      <c r="C274" s="83" t="s">
        <v>500</v>
      </c>
      <c r="D274" s="86">
        <f t="shared" si="31"/>
        <v>30000</v>
      </c>
      <c r="E274" s="86">
        <f t="shared" si="31"/>
        <v>15657.9</v>
      </c>
      <c r="F274" s="85">
        <f t="shared" si="29"/>
        <v>14342.1</v>
      </c>
    </row>
    <row r="275" spans="1:6" ht="24" thickBot="1">
      <c r="A275" s="82" t="s">
        <v>166</v>
      </c>
      <c r="B275" s="68" t="s">
        <v>19</v>
      </c>
      <c r="C275" s="83" t="s">
        <v>214</v>
      </c>
      <c r="D275" s="86">
        <f t="shared" si="31"/>
        <v>30000</v>
      </c>
      <c r="E275" s="86">
        <f t="shared" si="31"/>
        <v>15657.9</v>
      </c>
      <c r="F275" s="85">
        <f t="shared" si="29"/>
        <v>14342.1</v>
      </c>
    </row>
    <row r="276" spans="1:6" ht="12" thickBot="1">
      <c r="A276" s="82" t="s">
        <v>39</v>
      </c>
      <c r="B276" s="68" t="s">
        <v>19</v>
      </c>
      <c r="C276" s="83" t="s">
        <v>215</v>
      </c>
      <c r="D276" s="86">
        <f>D277+D278</f>
        <v>30000</v>
      </c>
      <c r="E276" s="86">
        <f>E277+E278</f>
        <v>15657.9</v>
      </c>
      <c r="F276" s="85">
        <f t="shared" si="29"/>
        <v>14342.1</v>
      </c>
    </row>
    <row r="277" spans="1:6" ht="12" thickBot="1">
      <c r="A277" s="82" t="s">
        <v>42</v>
      </c>
      <c r="B277" s="68" t="s">
        <v>19</v>
      </c>
      <c r="C277" s="83" t="s">
        <v>298</v>
      </c>
      <c r="D277" s="86">
        <v>16000</v>
      </c>
      <c r="E277" s="84">
        <v>15657.9</v>
      </c>
      <c r="F277" s="85">
        <f t="shared" si="29"/>
        <v>342.10000000000036</v>
      </c>
    </row>
    <row r="278" spans="1:6" ht="12" thickBot="1">
      <c r="A278" s="82" t="s">
        <v>46</v>
      </c>
      <c r="B278" s="68" t="s">
        <v>19</v>
      </c>
      <c r="C278" s="83" t="s">
        <v>216</v>
      </c>
      <c r="D278" s="86">
        <v>14000</v>
      </c>
      <c r="E278" s="84">
        <v>0</v>
      </c>
      <c r="F278" s="85">
        <f t="shared" si="29"/>
        <v>14000</v>
      </c>
    </row>
    <row r="279" spans="1:6" ht="36" thickBot="1">
      <c r="A279" s="82" t="s">
        <v>97</v>
      </c>
      <c r="B279" s="68" t="s">
        <v>19</v>
      </c>
      <c r="C279" s="83" t="s">
        <v>98</v>
      </c>
      <c r="D279" s="86">
        <f aca="true" t="shared" si="32" ref="D279:E281">D280</f>
        <v>821800</v>
      </c>
      <c r="E279" s="86">
        <f t="shared" si="32"/>
        <v>821800</v>
      </c>
      <c r="F279" s="85" t="s">
        <v>456</v>
      </c>
    </row>
    <row r="280" spans="1:6" ht="12" thickBot="1">
      <c r="A280" s="82" t="s">
        <v>99</v>
      </c>
      <c r="B280" s="68" t="s">
        <v>19</v>
      </c>
      <c r="C280" s="83" t="s">
        <v>100</v>
      </c>
      <c r="D280" s="86">
        <f t="shared" si="32"/>
        <v>821800</v>
      </c>
      <c r="E280" s="86">
        <f t="shared" si="32"/>
        <v>821800</v>
      </c>
      <c r="F280" s="85" t="s">
        <v>456</v>
      </c>
    </row>
    <row r="281" spans="1:6" ht="12" thickBot="1">
      <c r="A281" s="82" t="s">
        <v>54</v>
      </c>
      <c r="B281" s="68" t="s">
        <v>19</v>
      </c>
      <c r="C281" s="83" t="s">
        <v>217</v>
      </c>
      <c r="D281" s="86">
        <f t="shared" si="32"/>
        <v>821800</v>
      </c>
      <c r="E281" s="86">
        <f t="shared" si="32"/>
        <v>821800</v>
      </c>
      <c r="F281" s="85" t="s">
        <v>456</v>
      </c>
    </row>
    <row r="282" spans="1:6" ht="24" thickBot="1">
      <c r="A282" s="82" t="s">
        <v>219</v>
      </c>
      <c r="B282" s="68" t="s">
        <v>19</v>
      </c>
      <c r="C282" s="83" t="s">
        <v>218</v>
      </c>
      <c r="D282" s="86">
        <f>D284</f>
        <v>821800</v>
      </c>
      <c r="E282" s="86">
        <f>E284</f>
        <v>821800</v>
      </c>
      <c r="F282" s="85" t="s">
        <v>456</v>
      </c>
    </row>
    <row r="283" spans="1:6" ht="12" thickBot="1">
      <c r="A283" s="82" t="s">
        <v>577</v>
      </c>
      <c r="B283" s="68" t="s">
        <v>19</v>
      </c>
      <c r="C283" s="83" t="s">
        <v>574</v>
      </c>
      <c r="D283" s="86">
        <f aca="true" t="shared" si="33" ref="D283:E285">D284</f>
        <v>821800</v>
      </c>
      <c r="E283" s="86">
        <f t="shared" si="33"/>
        <v>821800</v>
      </c>
      <c r="F283" s="85" t="s">
        <v>456</v>
      </c>
    </row>
    <row r="284" spans="1:6" ht="12" thickBot="1">
      <c r="A284" s="82" t="s">
        <v>221</v>
      </c>
      <c r="B284" s="68" t="s">
        <v>19</v>
      </c>
      <c r="C284" s="83" t="s">
        <v>220</v>
      </c>
      <c r="D284" s="86">
        <f t="shared" si="33"/>
        <v>821800</v>
      </c>
      <c r="E284" s="86">
        <f t="shared" si="33"/>
        <v>821800</v>
      </c>
      <c r="F284" s="85" t="s">
        <v>456</v>
      </c>
    </row>
    <row r="285" spans="1:6" ht="12" thickBot="1">
      <c r="A285" s="90" t="s">
        <v>52</v>
      </c>
      <c r="B285" s="68" t="s">
        <v>19</v>
      </c>
      <c r="C285" s="83" t="s">
        <v>222</v>
      </c>
      <c r="D285" s="86">
        <f t="shared" si="33"/>
        <v>821800</v>
      </c>
      <c r="E285" s="86">
        <f t="shared" si="33"/>
        <v>821800</v>
      </c>
      <c r="F285" s="85" t="s">
        <v>456</v>
      </c>
    </row>
    <row r="286" spans="1:6" ht="24" thickBot="1">
      <c r="A286" s="82" t="s">
        <v>53</v>
      </c>
      <c r="B286" s="68" t="s">
        <v>19</v>
      </c>
      <c r="C286" s="83" t="s">
        <v>223</v>
      </c>
      <c r="D286" s="86">
        <v>821800</v>
      </c>
      <c r="E286" s="86">
        <v>821800</v>
      </c>
      <c r="F286" s="85" t="s">
        <v>456</v>
      </c>
    </row>
    <row r="287" spans="1:6" ht="24" thickBot="1">
      <c r="A287" s="91" t="s">
        <v>575</v>
      </c>
      <c r="B287" s="92">
        <v>450</v>
      </c>
      <c r="C287" s="93" t="s">
        <v>20</v>
      </c>
      <c r="D287" s="94">
        <v>-1191200</v>
      </c>
      <c r="E287" s="94">
        <v>-89276.44</v>
      </c>
      <c r="F287" s="95" t="s">
        <v>20</v>
      </c>
    </row>
  </sheetData>
  <sheetProtection/>
  <printOptions/>
  <pageMargins left="0.7086614173228347" right="0.7086614173228347" top="0.5511811023622047" bottom="0.5511811023622047" header="0.11811023622047245" footer="0.1181102362204724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2013-12-08T08:39:16Z</cp:lastPrinted>
  <dcterms:created xsi:type="dcterms:W3CDTF">1999-06-18T11:49:53Z</dcterms:created>
  <dcterms:modified xsi:type="dcterms:W3CDTF">2013-12-08T08:43:12Z</dcterms:modified>
  <cp:category/>
  <cp:version/>
  <cp:contentType/>
  <cp:contentStatus/>
</cp:coreProperties>
</file>