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500" activeTab="1"/>
  </bookViews>
  <sheets>
    <sheet name="117_(дох.)" sheetId="1" r:id="rId1"/>
    <sheet name="117_(расх.)" sheetId="2" r:id="rId2"/>
    <sheet name="117_(источ.)" sheetId="3" r:id="rId3"/>
  </sheets>
  <definedNames>
    <definedName name="_xlnm.Print_Area" localSheetId="0">'117_(дох.)'!$A$1:$F$61</definedName>
    <definedName name="_xlnm.Print_Area" localSheetId="2">'117_(источ.)'!$A$1:$F$22</definedName>
  </definedNames>
  <calcPr fullCalcOnLoad="1"/>
</workbook>
</file>

<file path=xl/sharedStrings.xml><?xml version="1.0" encoding="utf-8"?>
<sst xmlns="http://schemas.openxmlformats.org/spreadsheetml/2006/main" count="837" uniqueCount="464">
  <si>
    <t>(в ред. Приказа Минфина России от 19.12.2014 № 157н)</t>
  </si>
  <si>
    <t xml:space="preserve">                                                     ОТЧЕТ ОБ ИСПОЛНЕНИИ БЮДЖЕТА</t>
  </si>
  <si>
    <t>КОДЫ</t>
  </si>
  <si>
    <t xml:space="preserve">Форма по ОКУД </t>
  </si>
  <si>
    <t>0503117</t>
  </si>
  <si>
    <t xml:space="preserve">            Дата</t>
  </si>
  <si>
    <t>Наименование</t>
  </si>
  <si>
    <t xml:space="preserve">Администрация Гуково-Гнилушевского </t>
  </si>
  <si>
    <t xml:space="preserve">      по ОКПО</t>
  </si>
  <si>
    <t xml:space="preserve">финансового органа                              </t>
  </si>
  <si>
    <t>сельского поселения</t>
  </si>
  <si>
    <t xml:space="preserve"> Глава по БК</t>
  </si>
  <si>
    <t xml:space="preserve">Наименование публично-правового образования  </t>
  </si>
  <si>
    <t>МО Гуково-Гнилушевское сельское поселение</t>
  </si>
  <si>
    <t xml:space="preserve">    по ОКТМО</t>
  </si>
  <si>
    <t>Периодичность:</t>
  </si>
  <si>
    <t xml:space="preserve">Единица измерения: </t>
  </si>
  <si>
    <t xml:space="preserve">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</si>
  <si>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</si>
  <si>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</si>
  <si>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</si>
  <si>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</si>
  <si>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</si>
  <si>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</si>
  <si>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</si>
  <si>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</si>
  <si>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</si>
  <si>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</si>
  <si>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</si>
  <si>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</si>
  <si>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х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</si>
  <si>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</si>
  <si>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</si>
  <si>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</si>
  <si>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</si>
  <si>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</si>
  <si>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</si>
  <si>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</si>
  <si>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</si>
  <si>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</si>
  <si>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</si>
  <si>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-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</si>
  <si>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</si>
  <si>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</si>
  <si>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</si>
  <si>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</si>
  <si>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</si>
  <si>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</si>
  <si>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</si>
  <si>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</si>
  <si>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</si>
  <si>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</si>
  <si>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</si>
  <si>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</si>
  <si>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</si>
  <si>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</si>
  <si>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</si>
  <si>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</si>
  <si>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</si>
  <si>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</si>
  <si>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</si>
  <si>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</si>
  <si>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</si>
  <si>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</si>
  <si>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</si>
  <si>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</si>
  <si>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</si>
  <si>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</si>
  <si>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</si>
  <si>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</si>
  <si>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</si>
  <si>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</si>
  <si>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</si>
  <si>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</si>
  <si>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</si>
  <si>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</si>
  <si>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</si>
  <si>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</si>
  <si>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</si>
  <si>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</si>
  <si>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</si>
  <si>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</si>
  <si>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</si>
  <si>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</si>
  <si>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</si>
  <si>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Прочие доходы</t>
  </si>
  <si>
    <t>000 1 17 00000 00 0000 180</t>
  </si>
  <si>
    <t>Невыясненые  поступления. зачисляемые в бюджеты сельских поселений Прочие доходы</t>
  </si>
  <si>
    <t>909 1 17 01050 10 0000 180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</si>
  <si>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</si>
  <si>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</si>
  <si>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</si>
  <si>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</si>
  <si>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</si>
  <si>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</si>
  <si>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</si>
  <si>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</si>
  <si>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</si>
  <si>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сельских посе-лений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</si>
  <si>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терри-ториях,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</si>
  <si>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</si>
  <si>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</si>
  <si>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</si>
  <si>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</si>
  <si>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2. Расходы бюджета</t>
  </si>
  <si>
    <t>Наименование показателя </t>
  </si>
  <si>
    <t>Код строки </t>
  </si>
  <si>
    <t>Код расхода по бюджетной классификации</t>
  </si>
  <si>
    <t>Утвержденные бюджетные назначения</t>
  </si>
  <si>
    <t>Исполнено </t>
  </si>
  <si>
    <t>Неисполненные назначения </t>
  </si>
  <si>
    <t>Рacходы бюджета - всего</t>
  </si>
  <si>
    <t>200</t>
  </si>
  <si>
    <t>Администрация Гуково-Гнилушевского сельского поселения</t>
  </si>
  <si>
    <t>951 0000 00 0 00 00000 000</t>
  </si>
  <si>
    <t>Общегосударственные вопросы</t>
  </si>
  <si>
    <t>951 0100 00 0 00 00000 000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</si>
  <si>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</si>
  <si>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951 0104 00 0 00 00000 000</t>
  </si>
  <si>
    <t>Муниципальная программа Гуково-Гнилушевского сельского поселения «Управление муниципальными финансами»</t>
  </si>
  <si>
    <t>951 0104 01 0 00 00000 000</t>
  </si>
  <si>
    <t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</si>
  <si>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951 0104 01 2 00 00000 000</t>
  </si>
  <si>
    <t>Расходы на выплаты по оплате труда работников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</si>
  <si>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951 0104 01 2 00 00110 000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</si>
  <si>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</si>
  <si>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951 0104 01 2 00 00110 100</t>
  </si>
  <si>
    <t>Расходы на выплаты персоналу государственных (муниципальных) органов</t>
  </si>
  <si>
    <t>951 0104 01 2 00 00110 120</t>
  </si>
  <si>
    <t>Фонд оплаты труда государственных (муниципальных) органов</t>
  </si>
  <si>
    <t>951 0104 01 2 00 00110 121</t>
  </si>
  <si>
    <t>Иные выплаты персоналу государственных (муниципальных) органов, за исключением фонда оплаты труда</t>
  </si>
  <si>
    <t>951 0104 01 2 00 00110 122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</si>
  <si>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</si>
  <si>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951 0104 01 2 00 00110 129</t>
  </si>
  <si>
    <t>Расходы на обеспечение функций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</si>
  <si>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951 0104 01 2 00 00190 000</t>
  </si>
  <si>
    <t>951 0104 01 2 00 00190 100</t>
  </si>
  <si>
    <t>951 0104 01 2 00 00190 120</t>
  </si>
  <si>
    <t>951 0104 01 2 00 00190 122</t>
  </si>
  <si>
    <t>Закупка товаров, работ и услуг для государственных (муниципальных) нужд</t>
  </si>
  <si>
    <t>951 0104 01 2 00 00190 200</t>
  </si>
  <si>
    <t>Иные закупки товаров, работ и услуг для обеспечения государственных (муниципальных) нужд</t>
  </si>
  <si>
    <t>951 0104 01 2 00 00190 240</t>
  </si>
  <si>
    <t xml:space="preserve">Прочая закупка товаров, работ и услуг </t>
  </si>
  <si>
    <t>951 0104 01 2 00 00190 244</t>
  </si>
  <si>
    <t>Непрограммные расходы органа местного самоуправления Гуково-Гнилушевского сельского поселения</t>
  </si>
  <si>
    <t>951 0104 99 0 00 00000 000</t>
  </si>
  <si>
    <t>Иные непрограммные расходы</t>
  </si>
  <si>
    <t>951 0104 99 9 00 00000 000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</si>
  <si>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</si>
  <si>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951 0104 99 9 00 72390 000</t>
  </si>
  <si>
    <t>Закупка товаров, работ и услуг для обеспечения государственных (муниципальных) нужд</t>
  </si>
  <si>
    <t>951 0104 99 9 00 72390 200</t>
  </si>
  <si>
    <t>951 0104 99 9 00 72390 240</t>
  </si>
  <si>
    <t>951 0104 99 9 00 72390 244</t>
  </si>
  <si>
    <t>Резервные фонды</t>
  </si>
  <si>
    <t xml:space="preserve">951 0111 00 0 00 00000 000 </t>
  </si>
  <si>
    <t>951 0111 99 0 00 00000 000</t>
  </si>
  <si>
    <t>Финансовое обеспечение непредвиденных расходов</t>
  </si>
  <si>
    <t>951 0111 99 1 00 00000 000</t>
  </si>
  <si>
    <t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</si>
  <si>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>951 0111 99 1 00 90300 000</t>
  </si>
  <si>
    <t>Иные бюджетные ассигнования</t>
  </si>
  <si>
    <t>951 0111 99 1 00 90300 800</t>
  </si>
  <si>
    <t>Резервные средства</t>
  </si>
  <si>
    <t>951 0111 99 1 00 90300 870</t>
  </si>
  <si>
    <t>Другие общегосударственные вопросы</t>
  </si>
  <si>
    <t xml:space="preserve">951 0113 00 0 00 00000 000 </t>
  </si>
  <si>
    <t xml:space="preserve">951 0113 01 0 00 00000 000 </t>
  </si>
  <si>
    <t xml:space="preserve">951 0113 01 2 00 00000 000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</si>
  <si>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</si>
  <si>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951 0113 01 2 00 99990 000 </t>
  </si>
  <si>
    <t xml:space="preserve">951 0113 01 2 00 99990 800 </t>
  </si>
  <si>
    <t>Уплата налогов, сборов и иных платежей</t>
  </si>
  <si>
    <t xml:space="preserve">951 0113 01 2 00 99990 850 </t>
  </si>
  <si>
    <t>Уплата налога на имущество организаций и земельного налога</t>
  </si>
  <si>
    <t xml:space="preserve">951 0113 01 2 00 99990 851 </t>
  </si>
  <si>
    <t>Уплата прочих налогов, сборов</t>
  </si>
  <si>
    <t xml:space="preserve">951 0113 01 2 00 99990 852 </t>
  </si>
  <si>
    <t>Уплата иных платежей</t>
  </si>
  <si>
    <t xml:space="preserve">951 0113 01 2 00 99990 853 </t>
  </si>
  <si>
    <t>Муниципальная программа Гуково-Гнилушевского сельского поселения «Муниципальная политика»</t>
  </si>
  <si>
    <t xml:space="preserve">951 0113 06 0 00 00000 000 </t>
  </si>
  <si>
    <t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</si>
  <si>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951 0113 06 1 00 00000 000 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</si>
  <si>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</si>
  <si>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951 0113 06 1 00 20300 000 </t>
  </si>
  <si>
    <t xml:space="preserve">951 0113 06 1 00 20300 800 </t>
  </si>
  <si>
    <t xml:space="preserve">951 0113 06 1 00 20300 850 </t>
  </si>
  <si>
    <t xml:space="preserve">951 0113 06 1 00 20300 853 </t>
  </si>
  <si>
    <t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</si>
  <si>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951 0113 06 2 00 00000 000 </t>
  </si>
  <si>
    <t xml:space="preserve">Мероприятия по официальной публикации  нормативно-правовых актов Гуково-Гнилушевского сельского поселения, проектов  правовых актов Гуково-Гнилушевского сельского поселения и иных информационных материалов в средствах массовой информации в рамках подпрограммы "Обеспечение реализации муниципальной программы Гуково-Гнилушевского сельского поселения "Муниципальная политика" муниципальной программы Гуково-Гнилушевского сельского поселения "Муниципальная политика" </t>
  </si>
  <si>
    <t xml:space="preserve">951 0113 06 2 00 20290 000 </t>
  </si>
  <si>
    <t xml:space="preserve">951 0113 06 2 00 20290 200 </t>
  </si>
  <si>
    <t xml:space="preserve">951 0113 06 2 00 20290 240 </t>
  </si>
  <si>
    <t xml:space="preserve">951 0113 06 2 00 20290 244 </t>
  </si>
  <si>
    <t>Мероприятия по обеспечению доступа населения к информации о деятельности Администрации Гуково-Гнилушевского сельского поселения в рамках подпрограммы "Обеспечение реализации муниципальной программы Гуково-Гнилушевского сельского поселения "Муниципальная политика" муниципальной программы Гуково-Гнилушевского сельского поселения "Муниципальная политика"</t>
  </si>
  <si>
    <t xml:space="preserve">951 0113 06 2 00 20310 000 </t>
  </si>
  <si>
    <t xml:space="preserve">951 0113 06 2 00 20310 200 </t>
  </si>
  <si>
    <t xml:space="preserve">951 0113 06 2 00 20310 240 </t>
  </si>
  <si>
    <t>Прочая закупка товаров, работ и услуг</t>
  </si>
  <si>
    <t xml:space="preserve">951 0113 06 2 00 20310 244 </t>
  </si>
  <si>
    <t xml:space="preserve">951 0113 99 0 00 00000 000 </t>
  </si>
  <si>
    <t xml:space="preserve">951 0113 99 9 00 00000 000 </t>
  </si>
  <si>
    <t>Оценка муниципального имущества, признание прав и регулирование отношений по муниципальной собственности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</si>
  <si>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951 0113 99 9 00 20360 000 </t>
  </si>
  <si>
    <t xml:space="preserve">951 0113 99 9 00 20360 200 </t>
  </si>
  <si>
    <t xml:space="preserve">951 0113 99 9 00 20360 240 </t>
  </si>
  <si>
    <t xml:space="preserve">951 0113 99 9 00 20360 244 </t>
  </si>
  <si>
    <t>Реализация направления расходов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</si>
  <si>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951 0113 99 9 00 99990 000 </t>
  </si>
  <si>
    <t xml:space="preserve">951 0113 99 9 00 99990 800 </t>
  </si>
  <si>
    <t xml:space="preserve">951 0113 99 9 00 99990 850 </t>
  </si>
  <si>
    <t xml:space="preserve">951 0113 99 9 00 99990 853 </t>
  </si>
  <si>
    <t>Национальная оборона</t>
  </si>
  <si>
    <t>951 0200 00 0 00 00000 000</t>
  </si>
  <si>
    <t>Мобилизационная и вневойсковая подготовка</t>
  </si>
  <si>
    <t>951 0203 00 0 00 00000 000</t>
  </si>
  <si>
    <t>951 0203 99 0 00 00000 000</t>
  </si>
  <si>
    <t>951 0203 99 9 00 00000 000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</si>
  <si>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</si>
  <si>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951 0203 99 9 00 51180 000</t>
  </si>
  <si>
    <t>951 0203 99 9 00 51180 100</t>
  </si>
  <si>
    <t>951 0203 99 9 00 51180 120</t>
  </si>
  <si>
    <t>951 0203 99 9 00 51180 121</t>
  </si>
  <si>
    <t>951 0203 99 9 00 51180 129</t>
  </si>
  <si>
    <t>Национальная безопасность и правоохранительная деятельность</t>
  </si>
  <si>
    <t>951 0300 00 0 00 00000 000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</si>
  <si>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</si>
  <si>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951 0309 00 0 00 00000 000</t>
  </si>
  <si>
    <t>951 0309 02 0 00 00000 000</t>
  </si>
  <si>
    <t>951 0309 02 2 00 00000 000</t>
  </si>
  <si>
    <t>Закупка товаров, работ и услуг для обеспечения  государственных (муниципальных) нужд</t>
  </si>
  <si>
    <t>Подпрограмма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</si>
  <si>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951 0309 02 3 00 00000 000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</si>
  <si>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</si>
  <si>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951 0309 02 3 00 20040 000</t>
  </si>
  <si>
    <t>951 0309 02 3 00 20040 200</t>
  </si>
  <si>
    <t>951 0309 02 3 00 20040 240</t>
  </si>
  <si>
    <t>Прочая закупка товаров, работ и услуг для обеспечения государственных (муниципальных) нужд</t>
  </si>
  <si>
    <t>951 0309 02 3 00 20040 244</t>
  </si>
  <si>
    <t>Национальная экономика</t>
  </si>
  <si>
    <t>951 0400 00 0 00 00000 000</t>
  </si>
  <si>
    <t>Дорожное хозяйство (дорожные фонды)</t>
  </si>
  <si>
    <t>951 0409 00 0 00 00000 000</t>
  </si>
  <si>
    <t>Муниципальная программа Гуково-Гнилушевского сельского поселения «Развитие транспортной системы»</t>
  </si>
  <si>
    <t>951 0409 03 0 00 00000 000</t>
  </si>
  <si>
    <t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</si>
  <si>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951 0409 03 1 00 00000 000</t>
  </si>
  <si>
    <t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</si>
  <si>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951 0409 03 1 00 20070 000</t>
  </si>
  <si>
    <t>951 0409 03 1 00 20070 200</t>
  </si>
  <si>
    <t>951 0409 03 1 00 20070 240</t>
  </si>
  <si>
    <t>951 0409 03 1 00 20070 244</t>
  </si>
  <si>
    <t>Мероприятия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</si>
  <si>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951 0409 03 1 00 20080 000</t>
  </si>
  <si>
    <t>951 0409 03 1 00 20080 200</t>
  </si>
  <si>
    <t>951 0409 03 1 00 20080 240</t>
  </si>
  <si>
    <t>951 0409 03 1 00 20080 244</t>
  </si>
  <si>
    <t>Иные мероприятия в сфере дорожного хозяйства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</si>
  <si>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951 0409 03 1 00 20090 000</t>
  </si>
  <si>
    <t>951 0409 03 1 00 20090 200</t>
  </si>
  <si>
    <t>951 0409 03 1 00 20090 240</t>
  </si>
  <si>
    <t>951 0409 03 1 00 20090 244</t>
  </si>
  <si>
    <t>Подпрограмма «Повышение безопасности дорожного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</si>
  <si>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951 0409 03 2 00 00000 000</t>
  </si>
  <si>
    <t>Мероприятия по организации дорожного движения в рамках подпрограммы «Повышение безопасности дорожного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</si>
  <si>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951 0409 03 2 00 20100 000</t>
  </si>
  <si>
    <t>951 0409 03 2 00 20100 200</t>
  </si>
  <si>
    <t>951 0409 03 2 00 20100 240</t>
  </si>
  <si>
    <t>951 0409 03 2 00 20100 244</t>
  </si>
  <si>
    <t>Жилищно-коммунальное хозяйство</t>
  </si>
  <si>
    <t>951 0500 00 0 00 00000 000</t>
  </si>
  <si>
    <t>Муниципальная программа Гуково-Гнилушевского сельского поселения «Благоустройство территории и жилищно-коммунальное хозяйство»</t>
  </si>
  <si>
    <t>Коммунальное хозяйство</t>
  </si>
  <si>
    <t>951 0502 00 0 00 00000 000</t>
  </si>
  <si>
    <t>951 0502 04 0 00 00000 000</t>
  </si>
  <si>
    <t>Подпрограмма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</si>
  <si>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951 0502 04 1 00 00000 000</t>
  </si>
  <si>
    <t>Мероприятия на содержание и ремонт объектов коммунального хозяйства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</si>
  <si>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951 0502 04 1 00 20170 000</t>
  </si>
  <si>
    <t>951 0502 04 1 00 20170 200</t>
  </si>
  <si>
    <t>951 0502 04 1 00 20170 240</t>
  </si>
  <si>
    <t>951 0502 04 1 00 20170 244</t>
  </si>
  <si>
    <t>Мероприятия на строительство, реконструкцию, капитальный ремонт и ремонт объектов газоснабжения, включая разработку проектно-сметной документации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</si>
  <si>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951 0502 04 1 00 20240 000</t>
  </si>
  <si>
    <t>951 0502 04 1 00 20240 200</t>
  </si>
  <si>
    <t>951 0502 04 1 00 20240 240</t>
  </si>
  <si>
    <t>951 0502 04 1 00 20240 244</t>
  </si>
  <si>
    <t>Благоустройство</t>
  </si>
  <si>
    <t>951 0503 00 0 00 00000 000</t>
  </si>
  <si>
    <t>951 0503 04 0 00 00000 000</t>
  </si>
  <si>
    <t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</si>
  <si>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951 0503 04 2 00 00000 000</t>
  </si>
  <si>
    <t>Мероприятия на уборку мусора и несанкционированных свалок, создание условий для организации централизо-ванного сбора и вывоза твердых бытовых отходов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</si>
  <si>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951 0503 04 2 00 20210 000</t>
  </si>
  <si>
    <t>951 0503 04 2 00 20210 200</t>
  </si>
  <si>
    <t>951 0503 04 2 00 20210 240</t>
  </si>
  <si>
    <t>951 0503 04 2 00 20210 244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</si>
  <si>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</si>
  <si>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951 0503 04 2 00 20220 000</t>
  </si>
  <si>
    <t>951 0503 04 2 00 20220 200</t>
  </si>
  <si>
    <t>951 0503 04 2 00 20220 240</t>
  </si>
  <si>
    <t>951 0503 04 2 00 20220 244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</si>
  <si>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</si>
  <si>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951 0503 04 2 00 20250 000</t>
  </si>
  <si>
    <t>951 0503 04 2 00 20250 200</t>
  </si>
  <si>
    <t>951 0503 04 2 00 20250 240</t>
  </si>
  <si>
    <t>951 0503 04 2 00 20250 244</t>
  </si>
  <si>
    <t>Образование</t>
  </si>
  <si>
    <t>951 0700 00 0 00 00000 000</t>
  </si>
  <si>
    <t>Профессиональная подготовка, переподготовка и повышение квалификации</t>
  </si>
  <si>
    <t>951 0705 00 0 00 00000 000</t>
  </si>
  <si>
    <t>951 0705 06 0 00 00000 000</t>
  </si>
  <si>
    <t>951 0705 06 1 00 00000 000</t>
  </si>
  <si>
    <t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</si>
  <si>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951 0705 06 1 00 20280 000</t>
  </si>
  <si>
    <t>951 0705 06 1 00 20280 200</t>
  </si>
  <si>
    <t>951 0705 06 1 00 20280 240</t>
  </si>
  <si>
    <t>951 0705 06 1 00 20280 244</t>
  </si>
  <si>
    <t>Культура, кинематография</t>
  </si>
  <si>
    <t>951 0800 00 0 00 00000 000</t>
  </si>
  <si>
    <t>Культура</t>
  </si>
  <si>
    <t>951 0801 00 0 00 00000 000</t>
  </si>
  <si>
    <t>Муниципальная программа Гуково-Гнилушевского сельского поселения «Развитие культуры»</t>
  </si>
  <si>
    <t>951 0801 05 0 00 00000 000</t>
  </si>
  <si>
    <t>Подпрограмма «Организация досуга» муниципальной программы Гуково-Гнилушевского сельского поселения «Развитие культуры»</t>
  </si>
  <si>
    <t>951 0801 05 2 00 00000 000</t>
  </si>
  <si>
    <t>Расходы на обеспечение деятельности (оказание услуг) муниципальных учреждений Гуково-Гнилушевского сельского поселения в рамках подпрограммы «Организация досуга» муниципальной программы Гуково-Гнилушевского сельского поселения «Развитие культуры»</t>
  </si>
  <si>
    <t>951 0801 05 2 00 00590 000</t>
  </si>
  <si>
    <t xml:space="preserve">Предоставление субсидий бюджетным, автономным учреждениям и иным некоммерческим организациям    </t>
  </si>
  <si>
    <t>951 0801 05 2 00 00590 600</t>
  </si>
  <si>
    <t>Субсидии бюджетным учреждениям</t>
  </si>
  <si>
    <t>951 0801 05 2 00 00590 610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</si>
  <si>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</si>
  <si>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951 0801 05 2 00 00590 611</t>
  </si>
  <si>
    <t>Субсидии бюджетным учреждениям на иные цели</t>
  </si>
  <si>
    <t>951 0801 05 2 00 00590 612</t>
  </si>
  <si>
    <t>Расходы за счет средств резервного фонда Правительства Ростовской области в рамках подпрограммы «Организация досуга» муниципальной программы Гуково-Гнилушевского сельского поселения «Развитие культуры»</t>
  </si>
  <si>
    <t>951 0801 05 2 00 71180 000</t>
  </si>
  <si>
    <t>951 0801 05 2 00 71180 600</t>
  </si>
  <si>
    <t>951 0801 05 2 00 71180 610</t>
  </si>
  <si>
    <t>951 0801 05 2 00 71180 612</t>
  </si>
  <si>
    <t>Социальная политика</t>
  </si>
  <si>
    <t>951 1000 00 0 00 00000 000</t>
  </si>
  <si>
    <t>Пенсионное обеспечение</t>
  </si>
  <si>
    <t>951 1001 00 0 00 00000 000</t>
  </si>
  <si>
    <t>951 1001 06 0 00 00000 000</t>
  </si>
  <si>
    <t>Подпрограмма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</si>
  <si>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951 1001 06 3 00 00000 000</t>
  </si>
  <si>
    <t>Расходы на выплату государственной пенсии за выслугу лет лицам, замещавшим муниципальные должности и должности муниципальной службы в Гуково-Гнилушевском сельском поселении в рамках подпрограммы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</si>
  <si>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951 1001 06 3 00 11020 000</t>
  </si>
  <si>
    <t>Социальное обеспечение и иные выплаты населению</t>
  </si>
  <si>
    <t>951 1001 06 3 00 11020 300</t>
  </si>
  <si>
    <t>Социальные выплаты гражданам, кроме публичных нормативных социальных выплат</t>
  </si>
  <si>
    <t>951 1001 06 3 00 11020 320</t>
  </si>
  <si>
    <t>Пособия, компенсации и иные социальные выплаты гражданам, кроме публичных нормативных обязательств</t>
  </si>
  <si>
    <t>951 1001 06 3 00 11020 321</t>
  </si>
  <si>
    <t>Физическая культура и спорт</t>
  </si>
  <si>
    <t>951 1100 00 0 00 00000 000</t>
  </si>
  <si>
    <t>Массовый спорт</t>
  </si>
  <si>
    <t>951 1102 00 0 00 00000 000</t>
  </si>
  <si>
    <t>Муниципальная программа Гуково-Гнилушевского сельского поселения «Развитие физической культуры и спорта»</t>
  </si>
  <si>
    <t>951 1102 07 0 00 00000 000</t>
  </si>
  <si>
    <t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</si>
  <si>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951 1102 07 1 00 00000 000</t>
  </si>
  <si>
    <t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</si>
  <si>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951 1102 07 1 00 20320 000</t>
  </si>
  <si>
    <t>951 1102 07 1 00 20320 200</t>
  </si>
  <si>
    <t>951 1102 07 1 00 20320 240</t>
  </si>
  <si>
    <t>951 1102 07 1 00 20320 244</t>
  </si>
  <si>
    <t>Обслуживание государственного и муниципального долга</t>
  </si>
  <si>
    <t>951 1300 00 0 00 00000 000</t>
  </si>
  <si>
    <t>Обслуживание государственного внутреннего и муниципального долга</t>
  </si>
  <si>
    <t>951 1301 00 0 00 00000 000</t>
  </si>
  <si>
    <t>951 1301 99 0 00 00000 000</t>
  </si>
  <si>
    <t>Обслуживание муниципального долга Гуково-Гнилушевского сельского поселения</t>
  </si>
  <si>
    <t>951 1301 99 2 00 00000 000</t>
  </si>
  <si>
    <t>Процентные платежи по обслуживанию муниципального долга Гуково-Гнилушевского сельского поселения в рамках непрограммных расходов органа местного самоуправления Гуково-Гнилушевского сельского поселения</t>
  </si>
  <si>
    <t>951 1301 99 2 00 90090 000</t>
  </si>
  <si>
    <t>Обслуживание государственного ( муни-ципального) долга</t>
  </si>
  <si>
    <t>951 1301 99 2 00 90090 700</t>
  </si>
  <si>
    <t>Обслуживание муниципального долга</t>
  </si>
  <si>
    <t>951 1301 99 2 00 90090 730</t>
  </si>
  <si>
    <t>Результат исполнения бюджета (дефицит "-", профицит "+")</t>
  </si>
  <si>
    <t>450</t>
  </si>
  <si>
    <t xml:space="preserve">  3. Источники финансирования дефицита бюджета</t>
  </si>
  <si>
    <t>Код источника финансирования дефицита бюджета по бюджетной классификации</t>
  </si>
  <si>
    <t>Источники финансирования дефицита бюджетов - всего</t>
  </si>
  <si>
    <t>500</t>
  </si>
  <si>
    <t>ИСТОЧНИКИ ВНУТРЕННЕГО ФИНАНСИРОВАНИЯ ДЕФИЦИТА БЮДЖЕТА, всего</t>
  </si>
  <si>
    <t>520</t>
  </si>
  <si>
    <t>951 01 00 00 00 00 0000 000</t>
  </si>
  <si>
    <t>Изменение остатков средств</t>
  </si>
  <si>
    <t>Изменение остатков средств на счетах по учету средств бюджета</t>
  </si>
  <si>
    <t>700</t>
  </si>
  <si>
    <t>951 01 05 00 00 00 0000 000</t>
  </si>
  <si>
    <t>Увеличение остатков средств бюджетов</t>
  </si>
  <si>
    <t>710</t>
  </si>
  <si>
    <t>951 01 05 00 00 00 0000 500</t>
  </si>
  <si>
    <t>Увеличение прочих остатков средств бюджетов</t>
  </si>
  <si>
    <t>951 01 05 02 00 00 0000 500</t>
  </si>
  <si>
    <t>Увеличение прочих остатков денежных средств бюджетов</t>
  </si>
  <si>
    <t>951 01 05 02 01 00 0000 510</t>
  </si>
  <si>
    <t>Увеличение прочих остатков денежных средств бюджетов сельских поселений</t>
  </si>
  <si>
    <t>951 01 05 02 01 10 0000 510</t>
  </si>
  <si>
    <t>Уменьшение остатков средств бюджетов</t>
  </si>
  <si>
    <t>720</t>
  </si>
  <si>
    <t>951 01 05 00 00 00 0000 600</t>
  </si>
  <si>
    <t>Уменьшение прочих остатков средств бюджетов</t>
  </si>
  <si>
    <t>951 01 05 02 00 00 0000 600</t>
  </si>
  <si>
    <t>Уменьшение прочих остатков денежных средств бюджетов</t>
  </si>
  <si>
    <t>951 01 05 02 01 00 0000 610</t>
  </si>
  <si>
    <t>Уменьшение прочих остатков денежных средств бюджетов сельских поселений</t>
  </si>
  <si>
    <t>951 01 05 02 01 10 0000 610</t>
  </si>
  <si>
    <t>Глава  Администрации Гуково-Гнилушевского сельского поселения</t>
  </si>
  <si>
    <t>М.В. Масевич</t>
  </si>
  <si>
    <t>Начальника сектора экономики и финансов</t>
  </si>
  <si>
    <t>А.В. Шушпанова</t>
  </si>
  <si>
    <t>Ведущий специалист (главный бухгалтер)</t>
  </si>
  <si>
    <t>И.Н. Салькова</t>
  </si>
  <si>
    <t>Муниципальная программа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</si>
  <si>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>Подпрограмма «Обеспечение безопасности на водных объектах»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</si>
  <si>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</si>
  <si>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>Подпрограмма «Обеспечение пожарной безопасности»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</si>
  <si>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>951 0310 02 2 00 20030 000</t>
  </si>
  <si>
    <t>951 0309 02 2 00 20040 000</t>
  </si>
  <si>
    <t>951 0309 02 2 00 20040 200</t>
  </si>
  <si>
    <t>951 0309 02 2 00 20040 240</t>
  </si>
  <si>
    <t>951 0310 02 2 00 00000 000</t>
  </si>
  <si>
    <t>Мероприятия по повышению уровня пожарной безопасности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</si>
  <si>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>951 0310 02 2 00 20030 200</t>
  </si>
  <si>
    <t>951 0310 02 2 00 20030 240</t>
  </si>
  <si>
    <t>951 0310 02 2 00 20030 244</t>
  </si>
  <si>
    <t>951 0310 02 0 00 00000 000</t>
  </si>
  <si>
    <t>951 0310 00 0 00 00000 000</t>
  </si>
  <si>
    <t>Обеспечение пожарной безопасности</t>
  </si>
  <si>
    <t>951 0309 02 2 00 20040 244</t>
  </si>
  <si>
    <t>000 2 02 10000 00 0000 150</t>
  </si>
  <si>
    <t>000 2 02 15001 00 0000 150</t>
  </si>
  <si>
    <t>000 2 02 15001 10 0000 150</t>
  </si>
  <si>
    <t>000 2 02 30000 00 0000 150</t>
  </si>
  <si>
    <t>000 2 02 30024 00 0000 150</t>
  </si>
  <si>
    <t>000 2 02 30024 10 0000 150</t>
  </si>
  <si>
    <t>000 2 02 35118 00 0000 150</t>
  </si>
  <si>
    <t>000 2 02 35118 10 0000 150</t>
  </si>
  <si>
    <t>000 2 02 40000 00 0000 150</t>
  </si>
  <si>
    <t>000 2 02 40014 00 0000 150</t>
  </si>
  <si>
    <t>000 2 02 40014 10 0000 150</t>
  </si>
  <si>
    <t>951 0412 00 0 00 00000 000</t>
  </si>
  <si>
    <t>951 0412 99 0 00 00000 000</t>
  </si>
  <si>
    <t>951 0412 99 9 00 00000 000</t>
  </si>
  <si>
    <t>951 0412 99 9 00 20380 000</t>
  </si>
  <si>
    <t>951 0412 99 9 00 20380 200</t>
  </si>
  <si>
    <t>951 0412 99 9 00 20380 240</t>
  </si>
  <si>
    <t>951 0412 99 9 00 20380 244</t>
  </si>
  <si>
    <t>Расходы на проведение топографо-геодезических, картографических и землеустроительных работ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 (Иные закупки товаров, работ и услуг для обеспечения государственных (муниципальных) нужд)</t>
  </si>
  <si>
    <t>Другие вопросы в области национальной экономики</t>
  </si>
  <si>
    <t>на 1мая  2019</t>
  </si>
  <si>
    <t>01.05.2019</t>
  </si>
  <si>
    <t xml:space="preserve">12 мая   2019 г. </t>
  </si>
  <si>
    <r>
      <rPr>
        <u val="single"/>
        <sz val="12"/>
        <rFont val="Times New Roman"/>
        <family val="1"/>
      </rPr>
      <t xml:space="preserve"> месячная,</t>
    </r>
    <r>
      <rPr>
        <sz val="12"/>
        <rFont val="Times New Roman"/>
        <family val="1"/>
      </rPr>
      <t xml:space="preserve"> квартальная, годовая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</si>
</sst>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#,##0.00_ ;\-#,##0.00\ "/>
  </numFmts>
  <fonts count="4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.5"/>
      <color indexed="8"/>
      <name val="Times New Roman"/>
      <family val="1"/>
    </font>
    <font>
      <sz val="12"/>
      <color indexed="8"/>
      <name val="Times New Roman"/>
      <family val="1"/>
    </font>
    <font>
      <sz val="11.5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0"/>
      <color indexed="8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2" fontId="0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Fill="1" applyAlignment="1">
      <alignment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9" fontId="3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3" fillId="0" borderId="13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center" vertical="top" wrapText="1"/>
    </xf>
    <xf numFmtId="49" fontId="8" fillId="0" borderId="14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top" wrapText="1"/>
    </xf>
    <xf numFmtId="4" fontId="3" fillId="0" borderId="14" xfId="0" applyNumberFormat="1" applyFont="1" applyFill="1" applyBorder="1" applyAlignment="1">
      <alignment horizontal="right" vertical="top" wrapText="1"/>
    </xf>
    <xf numFmtId="4" fontId="3" fillId="0" borderId="0" xfId="0" applyNumberFormat="1" applyFont="1" applyAlignment="1">
      <alignment/>
    </xf>
    <xf numFmtId="0" fontId="3" fillId="0" borderId="0" xfId="0" applyFont="1" applyFill="1" applyBorder="1" applyAlignment="1">
      <alignment vertical="top" wrapText="1"/>
    </xf>
    <xf numFmtId="4" fontId="3" fillId="0" borderId="14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4" fontId="3" fillId="0" borderId="14" xfId="0" applyNumberFormat="1" applyFont="1" applyFill="1" applyBorder="1" applyAlignment="1">
      <alignment vertical="top" wrapText="1"/>
    </xf>
    <xf numFmtId="4" fontId="8" fillId="0" borderId="14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3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3" fillId="0" borderId="15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4" fontId="14" fillId="0" borderId="14" xfId="0" applyNumberFormat="1" applyFont="1" applyFill="1" applyBorder="1" applyAlignment="1">
      <alignment horizontal="right" vertical="top" wrapText="1"/>
    </xf>
    <xf numFmtId="49" fontId="14" fillId="0" borderId="14" xfId="0" applyNumberFormat="1" applyFont="1" applyFill="1" applyBorder="1" applyAlignment="1">
      <alignment horizontal="center" vertical="top" wrapText="1"/>
    </xf>
    <xf numFmtId="4" fontId="14" fillId="0" borderId="14" xfId="0" applyNumberFormat="1" applyFont="1" applyFill="1" applyBorder="1" applyAlignment="1">
      <alignment horizontal="center" vertical="top" wrapText="1"/>
    </xf>
    <xf numFmtId="4" fontId="14" fillId="33" borderId="14" xfId="0" applyNumberFormat="1" applyFont="1" applyFill="1" applyBorder="1" applyAlignment="1">
      <alignment horizontal="right"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4" fontId="14" fillId="0" borderId="10" xfId="0" applyNumberFormat="1" applyFont="1" applyFill="1" applyBorder="1" applyAlignment="1">
      <alignment horizontal="right" vertical="top" wrapText="1"/>
    </xf>
    <xf numFmtId="0" fontId="14" fillId="0" borderId="16" xfId="0" applyFont="1" applyFill="1" applyBorder="1" applyAlignment="1">
      <alignment vertical="top" wrapText="1"/>
    </xf>
    <xf numFmtId="49" fontId="14" fillId="0" borderId="16" xfId="0" applyNumberFormat="1" applyFont="1" applyFill="1" applyBorder="1" applyAlignment="1">
      <alignment horizontal="center" vertical="top" wrapText="1"/>
    </xf>
    <xf numFmtId="4" fontId="14" fillId="0" borderId="16" xfId="0" applyNumberFormat="1" applyFont="1" applyFill="1" applyBorder="1" applyAlignment="1">
      <alignment horizontal="right" vertical="top" wrapText="1"/>
    </xf>
    <xf numFmtId="49" fontId="6" fillId="0" borderId="17" xfId="0" applyNumberFormat="1" applyFont="1" applyBorder="1" applyAlignment="1">
      <alignment horizontal="center" vertical="top" wrapText="1"/>
    </xf>
    <xf numFmtId="49" fontId="8" fillId="0" borderId="17" xfId="0" applyNumberFormat="1" applyFont="1" applyBorder="1" applyAlignment="1">
      <alignment horizontal="center" vertical="top" wrapText="1"/>
    </xf>
    <xf numFmtId="0" fontId="14" fillId="0" borderId="17" xfId="0" applyFont="1" applyFill="1" applyBorder="1" applyAlignment="1">
      <alignment vertical="top" wrapText="1"/>
    </xf>
    <xf numFmtId="0" fontId="14" fillId="0" borderId="18" xfId="0" applyFont="1" applyFill="1" applyBorder="1" applyAlignment="1">
      <alignment vertical="top" wrapText="1"/>
    </xf>
    <xf numFmtId="0" fontId="14" fillId="0" borderId="19" xfId="0" applyFont="1" applyFill="1" applyBorder="1" applyAlignment="1">
      <alignment vertical="top" wrapText="1"/>
    </xf>
    <xf numFmtId="49" fontId="6" fillId="0" borderId="16" xfId="0" applyNumberFormat="1" applyFont="1" applyBorder="1" applyAlignment="1">
      <alignment horizontal="center" vertical="top" wrapText="1"/>
    </xf>
    <xf numFmtId="49" fontId="8" fillId="0" borderId="16" xfId="0" applyNumberFormat="1" applyFont="1" applyBorder="1" applyAlignment="1">
      <alignment horizontal="center" vertical="top" wrapText="1"/>
    </xf>
    <xf numFmtId="0" fontId="9" fillId="0" borderId="16" xfId="0" applyFont="1" applyFill="1" applyBorder="1" applyAlignment="1">
      <alignment vertical="top" wrapText="1"/>
    </xf>
    <xf numFmtId="0" fontId="8" fillId="0" borderId="1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center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" fontId="8" fillId="0" borderId="16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center" vertical="top" wrapText="1"/>
    </xf>
    <xf numFmtId="1" fontId="3" fillId="0" borderId="16" xfId="0" applyNumberFormat="1" applyFont="1" applyFill="1" applyBorder="1" applyAlignment="1">
      <alignment horizontal="center" vertical="top" wrapText="1"/>
    </xf>
    <xf numFmtId="4" fontId="8" fillId="0" borderId="16" xfId="0" applyNumberFormat="1" applyFont="1" applyFill="1" applyBorder="1" applyAlignment="1">
      <alignment horizontal="center" vertical="top" wrapText="1"/>
    </xf>
    <xf numFmtId="4" fontId="3" fillId="0" borderId="16" xfId="0" applyNumberFormat="1" applyFont="1" applyFill="1" applyBorder="1" applyAlignment="1">
      <alignment vertical="top" wrapText="1"/>
    </xf>
    <xf numFmtId="0" fontId="10" fillId="0" borderId="16" xfId="0" applyFont="1" applyFill="1" applyBorder="1" applyAlignment="1">
      <alignment horizontal="center" vertical="top" wrapText="1"/>
    </xf>
    <xf numFmtId="4" fontId="8" fillId="0" borderId="16" xfId="0" applyNumberFormat="1" applyFont="1" applyFill="1" applyBorder="1" applyAlignment="1">
      <alignment vertical="top" wrapText="1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/>
    </xf>
    <xf numFmtId="49" fontId="3" fillId="0" borderId="16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173" fontId="3" fillId="0" borderId="16" xfId="59" applyNumberFormat="1" applyFont="1" applyFill="1" applyBorder="1" applyAlignment="1" applyProtection="1">
      <alignment horizontal="right"/>
      <protection/>
    </xf>
    <xf numFmtId="172" fontId="3" fillId="0" borderId="16" xfId="59" applyFont="1" applyFill="1" applyBorder="1" applyAlignment="1" applyProtection="1">
      <alignment horizontal="right"/>
      <protection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4" fillId="0" borderId="20" xfId="0" applyFont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I60"/>
  <sheetViews>
    <sheetView view="pageBreakPreview" zoomScale="110" zoomScaleSheetLayoutView="110" zoomScalePageLayoutView="0" workbookViewId="0" topLeftCell="A51">
      <selection activeCell="C6" sqref="C6"/>
    </sheetView>
  </sheetViews>
  <sheetFormatPr defaultColWidth="8.875" defaultRowHeight="12.75"/>
  <cols>
    <col min="1" max="1" width="37.75390625" style="1" customWidth="1"/>
    <col min="2" max="2" width="5.25390625" style="2" customWidth="1"/>
    <col min="3" max="3" width="28.125" style="2" customWidth="1"/>
    <col min="4" max="4" width="14.375" style="2" customWidth="1"/>
    <col min="5" max="5" width="14.00390625" style="2" customWidth="1"/>
    <col min="6" max="6" width="13.375" style="2" customWidth="1"/>
    <col min="7" max="7" width="15.625" style="2" customWidth="1"/>
    <col min="8" max="8" width="38.625" style="2" customWidth="1"/>
    <col min="9" max="9" width="10.00390625" style="2" customWidth="1"/>
    <col min="10" max="11" width="8.875" style="2" customWidth="1"/>
    <col min="12" max="12" width="10.00390625" style="2" customWidth="1"/>
    <col min="13" max="16384" width="8.875" style="2" customWidth="1"/>
  </cols>
  <sheetData>
    <row r="1" spans="3:6" ht="4.5" customHeight="1">
      <c r="C1" s="74"/>
      <c r="D1" s="74"/>
      <c r="E1" s="74"/>
      <c r="F1" s="74"/>
    </row>
    <row r="2" spans="3:6" ht="13.5" customHeight="1">
      <c r="C2" s="74" t="s">
        <v>0</v>
      </c>
      <c r="D2" s="74"/>
      <c r="E2" s="74"/>
      <c r="F2" s="74"/>
    </row>
    <row r="3" ht="15.75">
      <c r="E3" s="3"/>
    </row>
    <row r="4" spans="1:6" ht="15.75" customHeight="1">
      <c r="A4" s="75" t="s">
        <v>1</v>
      </c>
      <c r="B4" s="75"/>
      <c r="C4" s="75"/>
      <c r="D4" s="75"/>
      <c r="E4" s="75"/>
      <c r="F4" s="4" t="s">
        <v>2</v>
      </c>
    </row>
    <row r="5" spans="1:6" ht="15.75">
      <c r="A5" s="5"/>
      <c r="B5" s="76" t="s">
        <v>460</v>
      </c>
      <c r="C5" s="76"/>
      <c r="D5" s="77" t="s">
        <v>3</v>
      </c>
      <c r="E5" s="77"/>
      <c r="F5" s="6" t="s">
        <v>4</v>
      </c>
    </row>
    <row r="6" spans="2:6" ht="15.75">
      <c r="B6" s="7"/>
      <c r="C6" s="7"/>
      <c r="E6" s="2" t="s">
        <v>5</v>
      </c>
      <c r="F6" s="8" t="s">
        <v>461</v>
      </c>
    </row>
    <row r="7" spans="1:6" ht="15.75">
      <c r="A7" s="1" t="s">
        <v>6</v>
      </c>
      <c r="B7" s="2" t="s">
        <v>7</v>
      </c>
      <c r="E7" s="2" t="s">
        <v>8</v>
      </c>
      <c r="F7" s="9">
        <v>4226577</v>
      </c>
    </row>
    <row r="8" spans="1:6" ht="12.75" customHeight="1">
      <c r="A8" s="1" t="s">
        <v>9</v>
      </c>
      <c r="B8" s="78" t="s">
        <v>10</v>
      </c>
      <c r="C8" s="78"/>
      <c r="E8" s="2" t="s">
        <v>11</v>
      </c>
      <c r="F8" s="9">
        <v>951</v>
      </c>
    </row>
    <row r="9" spans="1:6" ht="29.25" customHeight="1">
      <c r="A9" s="1" t="s">
        <v>12</v>
      </c>
      <c r="B9" s="10" t="s">
        <v>13</v>
      </c>
      <c r="C9" s="10"/>
      <c r="E9" s="2" t="s">
        <v>14</v>
      </c>
      <c r="F9" s="9">
        <v>60626415</v>
      </c>
    </row>
    <row r="10" spans="1:6" ht="15.75">
      <c r="A10" s="1" t="s">
        <v>15</v>
      </c>
      <c r="B10" s="34" t="s">
        <v>463</v>
      </c>
      <c r="C10" s="34"/>
      <c r="F10" s="9"/>
    </row>
    <row r="11" spans="1:6" ht="15.75">
      <c r="A11" s="1" t="s">
        <v>16</v>
      </c>
      <c r="B11" s="34" t="s">
        <v>17</v>
      </c>
      <c r="C11" s="34"/>
      <c r="F11" s="11">
        <v>383</v>
      </c>
    </row>
    <row r="12" spans="1:6" ht="19.5" customHeight="1">
      <c r="A12" s="72" t="s">
        <v>18</v>
      </c>
      <c r="B12" s="73"/>
      <c r="C12" s="73"/>
      <c r="D12" s="73"/>
      <c r="E12" s="73"/>
      <c r="F12" s="73"/>
    </row>
    <row r="13" spans="1:6" ht="57" customHeight="1">
      <c r="A13" s="51" t="s">
        <v>19</v>
      </c>
      <c r="B13" s="46" t="s">
        <v>20</v>
      </c>
      <c r="C13" s="12" t="s">
        <v>21</v>
      </c>
      <c r="D13" s="13" t="s">
        <v>22</v>
      </c>
      <c r="E13" s="12" t="s">
        <v>23</v>
      </c>
      <c r="F13" s="13" t="s">
        <v>24</v>
      </c>
    </row>
    <row r="14" spans="1:6" s="15" customFormat="1" ht="15.75">
      <c r="A14" s="52">
        <v>1</v>
      </c>
      <c r="B14" s="47">
        <v>2</v>
      </c>
      <c r="C14" s="14">
        <v>3</v>
      </c>
      <c r="D14" s="14" t="s">
        <v>25</v>
      </c>
      <c r="E14" s="14" t="s">
        <v>26</v>
      </c>
      <c r="F14" s="14" t="s">
        <v>27</v>
      </c>
    </row>
    <row r="15" spans="1:8" ht="15.75">
      <c r="A15" s="53" t="s">
        <v>28</v>
      </c>
      <c r="B15" s="48" t="s">
        <v>29</v>
      </c>
      <c r="C15" s="36" t="s">
        <v>30</v>
      </c>
      <c r="D15" s="37">
        <f>D16+D45</f>
        <v>8803800</v>
      </c>
      <c r="E15" s="37">
        <f>E16+E45</f>
        <v>3214964.88</v>
      </c>
      <c r="F15" s="37">
        <f>D15-E15</f>
        <v>5588835.12</v>
      </c>
      <c r="G15" s="18"/>
      <c r="H15" s="19"/>
    </row>
    <row r="16" spans="1:9" ht="15.75" customHeight="1">
      <c r="A16" s="53" t="s">
        <v>31</v>
      </c>
      <c r="B16" s="48" t="s">
        <v>29</v>
      </c>
      <c r="C16" s="38" t="s">
        <v>32</v>
      </c>
      <c r="D16" s="37">
        <f>D17+D21+D24+D32+D35+D39</f>
        <v>3500200</v>
      </c>
      <c r="E16" s="37">
        <f>E17+E21+E24+E32+E39</f>
        <v>849732.78</v>
      </c>
      <c r="F16" s="37">
        <f>D16-E16</f>
        <v>2650467.2199999997</v>
      </c>
      <c r="G16" s="18"/>
      <c r="H16" s="19"/>
      <c r="I16" s="18"/>
    </row>
    <row r="17" spans="1:8" ht="15" customHeight="1">
      <c r="A17" s="53" t="s">
        <v>33</v>
      </c>
      <c r="B17" s="48" t="s">
        <v>29</v>
      </c>
      <c r="C17" s="38" t="s">
        <v>34</v>
      </c>
      <c r="D17" s="37">
        <f>D18</f>
        <v>800200</v>
      </c>
      <c r="E17" s="37">
        <f>E18</f>
        <v>319124.31</v>
      </c>
      <c r="F17" s="37">
        <f>D17-E17</f>
        <v>481075.69</v>
      </c>
      <c r="H17" s="19"/>
    </row>
    <row r="18" spans="1:8" ht="16.5" customHeight="1">
      <c r="A18" s="53" t="s">
        <v>35</v>
      </c>
      <c r="B18" s="48" t="s">
        <v>29</v>
      </c>
      <c r="C18" s="38" t="s">
        <v>36</v>
      </c>
      <c r="D18" s="37">
        <f>D19</f>
        <v>800200</v>
      </c>
      <c r="E18" s="37">
        <f>E19+E20</f>
        <v>319124.31</v>
      </c>
      <c r="F18" s="37">
        <f>D18-E18</f>
        <v>481075.69</v>
      </c>
      <c r="H18" s="19"/>
    </row>
    <row r="19" spans="1:8" ht="132" customHeight="1">
      <c r="A19" s="43" t="s">
        <v>37</v>
      </c>
      <c r="B19" s="48" t="s">
        <v>29</v>
      </c>
      <c r="C19" s="38" t="s">
        <v>38</v>
      </c>
      <c r="D19" s="37">
        <v>800200</v>
      </c>
      <c r="E19" s="37">
        <v>319123.64</v>
      </c>
      <c r="F19" s="37">
        <f>D19-E19</f>
        <v>481076.36</v>
      </c>
      <c r="H19" s="19"/>
    </row>
    <row r="20" spans="1:8" ht="83.25" customHeight="1">
      <c r="A20" s="43" t="s">
        <v>39</v>
      </c>
      <c r="B20" s="48" t="s">
        <v>29</v>
      </c>
      <c r="C20" s="38" t="s">
        <v>40</v>
      </c>
      <c r="D20" s="39" t="s">
        <v>41</v>
      </c>
      <c r="E20" s="37">
        <v>0.67</v>
      </c>
      <c r="F20" s="39" t="s">
        <v>41</v>
      </c>
      <c r="H20" s="19"/>
    </row>
    <row r="21" spans="1:8" ht="15.75" customHeight="1">
      <c r="A21" s="53" t="s">
        <v>42</v>
      </c>
      <c r="B21" s="48" t="s">
        <v>29</v>
      </c>
      <c r="C21" s="38" t="s">
        <v>43</v>
      </c>
      <c r="D21" s="37">
        <f>D22</f>
        <v>215700</v>
      </c>
      <c r="E21" s="37">
        <f>E22</f>
        <v>174592.47</v>
      </c>
      <c r="F21" s="37">
        <f>D21-E21</f>
        <v>41107.53</v>
      </c>
      <c r="H21" s="19"/>
    </row>
    <row r="22" spans="1:8" ht="20.25" customHeight="1">
      <c r="A22" s="43" t="s">
        <v>44</v>
      </c>
      <c r="B22" s="48" t="s">
        <v>29</v>
      </c>
      <c r="C22" s="38" t="s">
        <v>45</v>
      </c>
      <c r="D22" s="37">
        <f>D23</f>
        <v>215700</v>
      </c>
      <c r="E22" s="37">
        <f>E23</f>
        <v>174592.47</v>
      </c>
      <c r="F22" s="37">
        <f>D22-E22</f>
        <v>41107.53</v>
      </c>
      <c r="H22" s="19"/>
    </row>
    <row r="23" spans="1:8" ht="18.75" customHeight="1">
      <c r="A23" s="43" t="s">
        <v>44</v>
      </c>
      <c r="B23" s="48" t="s">
        <v>29</v>
      </c>
      <c r="C23" s="38" t="s">
        <v>46</v>
      </c>
      <c r="D23" s="37">
        <v>215700</v>
      </c>
      <c r="E23" s="37">
        <v>174592.47</v>
      </c>
      <c r="F23" s="37">
        <f>D23-E23</f>
        <v>41107.53</v>
      </c>
      <c r="H23" s="19"/>
    </row>
    <row r="24" spans="1:8" ht="14.25" customHeight="1">
      <c r="A24" s="53" t="s">
        <v>47</v>
      </c>
      <c r="B24" s="48" t="s">
        <v>29</v>
      </c>
      <c r="C24" s="38" t="s">
        <v>48</v>
      </c>
      <c r="D24" s="37">
        <f>D25+D27</f>
        <v>2400100</v>
      </c>
      <c r="E24" s="37">
        <f>E25+E27</f>
        <v>352816</v>
      </c>
      <c r="F24" s="37">
        <f>D24-E24</f>
        <v>2047284</v>
      </c>
      <c r="H24" s="19"/>
    </row>
    <row r="25" spans="1:8" ht="16.5" customHeight="1">
      <c r="A25" s="43" t="s">
        <v>49</v>
      </c>
      <c r="B25" s="48" t="s">
        <v>29</v>
      </c>
      <c r="C25" s="38" t="s">
        <v>50</v>
      </c>
      <c r="D25" s="37">
        <f>D26</f>
        <v>92300</v>
      </c>
      <c r="E25" s="37">
        <f>E26</f>
        <v>4685.69</v>
      </c>
      <c r="F25" s="37">
        <f>F26</f>
        <v>87614.31</v>
      </c>
      <c r="H25" s="19"/>
    </row>
    <row r="26" spans="1:8" ht="81" customHeight="1">
      <c r="A26" s="43" t="s">
        <v>51</v>
      </c>
      <c r="B26" s="48" t="s">
        <v>29</v>
      </c>
      <c r="C26" s="38" t="s">
        <v>52</v>
      </c>
      <c r="D26" s="37">
        <v>92300</v>
      </c>
      <c r="E26" s="37">
        <v>4685.69</v>
      </c>
      <c r="F26" s="37">
        <f>D26-E26</f>
        <v>87614.31</v>
      </c>
      <c r="H26" s="19"/>
    </row>
    <row r="27" spans="1:8" ht="15" customHeight="1">
      <c r="A27" s="43" t="s">
        <v>53</v>
      </c>
      <c r="B27" s="48" t="s">
        <v>29</v>
      </c>
      <c r="C27" s="38" t="s">
        <v>54</v>
      </c>
      <c r="D27" s="37">
        <f>D28+D30</f>
        <v>2307800</v>
      </c>
      <c r="E27" s="37">
        <f>E28+E30</f>
        <v>348130.31</v>
      </c>
      <c r="F27" s="37">
        <f>D27-E27</f>
        <v>1959669.69</v>
      </c>
      <c r="H27" s="19"/>
    </row>
    <row r="28" spans="1:8" ht="15" customHeight="1">
      <c r="A28" s="43" t="s">
        <v>55</v>
      </c>
      <c r="B28" s="48" t="s">
        <v>29</v>
      </c>
      <c r="C28" s="38" t="s">
        <v>56</v>
      </c>
      <c r="D28" s="37">
        <f>D29</f>
        <v>420400</v>
      </c>
      <c r="E28" s="37">
        <f>E29</f>
        <v>328884.85</v>
      </c>
      <c r="F28" s="37">
        <f>F29</f>
        <v>91515.15000000002</v>
      </c>
      <c r="H28" s="19"/>
    </row>
    <row r="29" spans="1:8" ht="63.75" customHeight="1">
      <c r="A29" s="43" t="s">
        <v>57</v>
      </c>
      <c r="B29" s="48" t="s">
        <v>29</v>
      </c>
      <c r="C29" s="38" t="s">
        <v>58</v>
      </c>
      <c r="D29" s="37">
        <v>420400</v>
      </c>
      <c r="E29" s="37">
        <v>328884.85</v>
      </c>
      <c r="F29" s="37">
        <f>D29-E29</f>
        <v>91515.15000000002</v>
      </c>
      <c r="H29" s="19"/>
    </row>
    <row r="30" spans="1:8" ht="15.75" customHeight="1">
      <c r="A30" s="43" t="s">
        <v>59</v>
      </c>
      <c r="B30" s="48" t="s">
        <v>29</v>
      </c>
      <c r="C30" s="38" t="s">
        <v>60</v>
      </c>
      <c r="D30" s="37">
        <f>D31</f>
        <v>1887400</v>
      </c>
      <c r="E30" s="37">
        <f>E31</f>
        <v>19245.46</v>
      </c>
      <c r="F30" s="37">
        <f>F31</f>
        <v>1868154.54</v>
      </c>
      <c r="H30" s="19"/>
    </row>
    <row r="31" spans="1:8" ht="61.5" customHeight="1">
      <c r="A31" s="43" t="s">
        <v>61</v>
      </c>
      <c r="B31" s="48" t="s">
        <v>29</v>
      </c>
      <c r="C31" s="38" t="s">
        <v>62</v>
      </c>
      <c r="D31" s="37">
        <v>1887400</v>
      </c>
      <c r="E31" s="37">
        <v>19245.46</v>
      </c>
      <c r="F31" s="37">
        <f>D31-E31</f>
        <v>1868154.54</v>
      </c>
      <c r="H31" s="19"/>
    </row>
    <row r="32" spans="1:8" ht="18" customHeight="1">
      <c r="A32" s="53" t="s">
        <v>63</v>
      </c>
      <c r="B32" s="48" t="s">
        <v>29</v>
      </c>
      <c r="C32" s="38" t="s">
        <v>64</v>
      </c>
      <c r="D32" s="37">
        <f aca="true" t="shared" si="0" ref="D32:F33">D33</f>
        <v>1900</v>
      </c>
      <c r="E32" s="37">
        <f t="shared" si="0"/>
        <v>400</v>
      </c>
      <c r="F32" s="37">
        <f t="shared" si="0"/>
        <v>1500</v>
      </c>
      <c r="H32" s="19"/>
    </row>
    <row r="33" spans="1:8" ht="72.75" customHeight="1">
      <c r="A33" s="43" t="s">
        <v>65</v>
      </c>
      <c r="B33" s="48" t="s">
        <v>29</v>
      </c>
      <c r="C33" s="38" t="s">
        <v>66</v>
      </c>
      <c r="D33" s="37">
        <f t="shared" si="0"/>
        <v>1900</v>
      </c>
      <c r="E33" s="37">
        <f t="shared" si="0"/>
        <v>400</v>
      </c>
      <c r="F33" s="37">
        <f t="shared" si="0"/>
        <v>1500</v>
      </c>
      <c r="H33" s="19"/>
    </row>
    <row r="34" spans="1:8" ht="113.25" customHeight="1">
      <c r="A34" s="43" t="s">
        <v>67</v>
      </c>
      <c r="B34" s="48" t="s">
        <v>29</v>
      </c>
      <c r="C34" s="38" t="s">
        <v>68</v>
      </c>
      <c r="D34" s="37">
        <v>1900</v>
      </c>
      <c r="E34" s="37">
        <v>400</v>
      </c>
      <c r="F34" s="37">
        <f>D34-E34</f>
        <v>1500</v>
      </c>
      <c r="H34" s="19"/>
    </row>
    <row r="35" spans="1:8" ht="79.5" customHeight="1">
      <c r="A35" s="53" t="s">
        <v>69</v>
      </c>
      <c r="B35" s="48" t="s">
        <v>29</v>
      </c>
      <c r="C35" s="38" t="s">
        <v>70</v>
      </c>
      <c r="D35" s="37">
        <f aca="true" t="shared" si="1" ref="D35:E37">D36</f>
        <v>75300</v>
      </c>
      <c r="E35" s="39" t="str">
        <f t="shared" si="1"/>
        <v>-</v>
      </c>
      <c r="F35" s="37">
        <f>F36</f>
        <v>75300</v>
      </c>
      <c r="H35" s="19"/>
    </row>
    <row r="36" spans="1:8" ht="138.75" customHeight="1">
      <c r="A36" s="53" t="s">
        <v>71</v>
      </c>
      <c r="B36" s="48" t="s">
        <v>29</v>
      </c>
      <c r="C36" s="38" t="s">
        <v>72</v>
      </c>
      <c r="D36" s="37">
        <f t="shared" si="1"/>
        <v>75300</v>
      </c>
      <c r="E36" s="39" t="str">
        <f t="shared" si="1"/>
        <v>-</v>
      </c>
      <c r="F36" s="37">
        <f>F37</f>
        <v>75300</v>
      </c>
      <c r="H36" s="19"/>
    </row>
    <row r="37" spans="1:8" ht="64.5" customHeight="1">
      <c r="A37" s="43" t="s">
        <v>73</v>
      </c>
      <c r="B37" s="48" t="s">
        <v>29</v>
      </c>
      <c r="C37" s="38" t="s">
        <v>74</v>
      </c>
      <c r="D37" s="37">
        <f t="shared" si="1"/>
        <v>75300</v>
      </c>
      <c r="E37" s="39" t="str">
        <f t="shared" si="1"/>
        <v>-</v>
      </c>
      <c r="F37" s="37">
        <f>F38</f>
        <v>75300</v>
      </c>
      <c r="H37" s="19"/>
    </row>
    <row r="38" spans="1:8" ht="52.5" customHeight="1">
      <c r="A38" s="43" t="s">
        <v>75</v>
      </c>
      <c r="B38" s="48" t="s">
        <v>29</v>
      </c>
      <c r="C38" s="38" t="s">
        <v>76</v>
      </c>
      <c r="D38" s="37">
        <v>75300</v>
      </c>
      <c r="E38" s="39" t="s">
        <v>41</v>
      </c>
      <c r="F38" s="37">
        <v>75300</v>
      </c>
      <c r="H38" s="19"/>
    </row>
    <row r="39" spans="1:8" ht="33" customHeight="1">
      <c r="A39" s="53" t="s">
        <v>77</v>
      </c>
      <c r="B39" s="48" t="s">
        <v>29</v>
      </c>
      <c r="C39" s="38" t="s">
        <v>78</v>
      </c>
      <c r="D39" s="37">
        <f aca="true" t="shared" si="2" ref="D39:F40">D40</f>
        <v>7000</v>
      </c>
      <c r="E39" s="37">
        <f t="shared" si="2"/>
        <v>2800</v>
      </c>
      <c r="F39" s="37">
        <f t="shared" si="2"/>
        <v>4200</v>
      </c>
      <c r="H39" s="19"/>
    </row>
    <row r="40" spans="1:8" ht="67.5" customHeight="1">
      <c r="A40" s="43" t="s">
        <v>79</v>
      </c>
      <c r="B40" s="48" t="s">
        <v>29</v>
      </c>
      <c r="C40" s="38" t="s">
        <v>80</v>
      </c>
      <c r="D40" s="37">
        <f t="shared" si="2"/>
        <v>7000</v>
      </c>
      <c r="E40" s="37">
        <f t="shared" si="2"/>
        <v>2800</v>
      </c>
      <c r="F40" s="37">
        <f t="shared" si="2"/>
        <v>4200</v>
      </c>
      <c r="H40" s="19"/>
    </row>
    <row r="41" spans="1:8" ht="81.75" customHeight="1">
      <c r="A41" s="43" t="s">
        <v>81</v>
      </c>
      <c r="B41" s="48" t="s">
        <v>29</v>
      </c>
      <c r="C41" s="38" t="s">
        <v>82</v>
      </c>
      <c r="D41" s="37">
        <v>7000</v>
      </c>
      <c r="E41" s="37">
        <v>2800</v>
      </c>
      <c r="F41" s="37">
        <f>D41-E41</f>
        <v>4200</v>
      </c>
      <c r="H41" s="19"/>
    </row>
    <row r="42" spans="1:8" ht="1.5" customHeight="1" hidden="1">
      <c r="A42" s="53" t="s">
        <v>83</v>
      </c>
      <c r="B42" s="48" t="s">
        <v>29</v>
      </c>
      <c r="C42" s="38" t="s">
        <v>84</v>
      </c>
      <c r="D42" s="39" t="s">
        <v>41</v>
      </c>
      <c r="E42" s="37">
        <f>E43</f>
        <v>0</v>
      </c>
      <c r="F42" s="40">
        <f>F43</f>
        <v>0</v>
      </c>
      <c r="H42" s="19"/>
    </row>
    <row r="43" spans="1:8" ht="1.5" customHeight="1" hidden="1">
      <c r="A43" s="53" t="s">
        <v>85</v>
      </c>
      <c r="B43" s="48" t="s">
        <v>29</v>
      </c>
      <c r="C43" s="38" t="s">
        <v>86</v>
      </c>
      <c r="D43" s="39" t="s">
        <v>41</v>
      </c>
      <c r="E43" s="37">
        <f>E44</f>
        <v>0</v>
      </c>
      <c r="F43" s="40">
        <f>F44</f>
        <v>0</v>
      </c>
      <c r="H43" s="19"/>
    </row>
    <row r="44" spans="1:8" ht="0.75" customHeight="1" hidden="1">
      <c r="A44" s="53" t="s">
        <v>87</v>
      </c>
      <c r="B44" s="48" t="s">
        <v>29</v>
      </c>
      <c r="C44" s="38" t="s">
        <v>88</v>
      </c>
      <c r="D44" s="39" t="s">
        <v>41</v>
      </c>
      <c r="E44" s="37">
        <v>0</v>
      </c>
      <c r="F44" s="40">
        <v>0</v>
      </c>
      <c r="H44" s="19"/>
    </row>
    <row r="45" spans="1:8" ht="16.5" customHeight="1">
      <c r="A45" s="53" t="s">
        <v>89</v>
      </c>
      <c r="B45" s="48" t="s">
        <v>29</v>
      </c>
      <c r="C45" s="38" t="s">
        <v>90</v>
      </c>
      <c r="D45" s="37">
        <f>D46</f>
        <v>5303600</v>
      </c>
      <c r="E45" s="37">
        <f>E46</f>
        <v>2365232.1</v>
      </c>
      <c r="F45" s="37">
        <f>D45-E45</f>
        <v>2938367.9</v>
      </c>
      <c r="H45" s="19"/>
    </row>
    <row r="46" spans="1:8" ht="63" customHeight="1">
      <c r="A46" s="53" t="s">
        <v>91</v>
      </c>
      <c r="B46" s="48" t="s">
        <v>29</v>
      </c>
      <c r="C46" s="38" t="s">
        <v>92</v>
      </c>
      <c r="D46" s="37">
        <f>D47+D50+D55</f>
        <v>5303600</v>
      </c>
      <c r="E46" s="37">
        <f>E47+E50+E55</f>
        <v>2365232.1</v>
      </c>
      <c r="F46" s="37">
        <f>D46-E46</f>
        <v>2938367.9</v>
      </c>
      <c r="H46" s="19"/>
    </row>
    <row r="47" spans="1:8" ht="33" customHeight="1">
      <c r="A47" s="43" t="s">
        <v>93</v>
      </c>
      <c r="B47" s="48" t="s">
        <v>29</v>
      </c>
      <c r="C47" s="38" t="s">
        <v>440</v>
      </c>
      <c r="D47" s="37">
        <f aca="true" t="shared" si="3" ref="D47:F48">D48</f>
        <v>4413200</v>
      </c>
      <c r="E47" s="37">
        <f t="shared" si="3"/>
        <v>2028300</v>
      </c>
      <c r="F47" s="37">
        <f t="shared" si="3"/>
        <v>2384900</v>
      </c>
      <c r="H47" s="19"/>
    </row>
    <row r="48" spans="1:8" ht="34.5" customHeight="1">
      <c r="A48" s="43" t="s">
        <v>94</v>
      </c>
      <c r="B48" s="48" t="s">
        <v>29</v>
      </c>
      <c r="C48" s="38" t="s">
        <v>441</v>
      </c>
      <c r="D48" s="37">
        <f t="shared" si="3"/>
        <v>4413200</v>
      </c>
      <c r="E48" s="37">
        <f t="shared" si="3"/>
        <v>2028300</v>
      </c>
      <c r="F48" s="37">
        <f t="shared" si="3"/>
        <v>2384900</v>
      </c>
      <c r="H48" s="19"/>
    </row>
    <row r="49" spans="1:8" ht="46.5" customHeight="1">
      <c r="A49" s="43" t="s">
        <v>95</v>
      </c>
      <c r="B49" s="48" t="s">
        <v>29</v>
      </c>
      <c r="C49" s="38" t="s">
        <v>442</v>
      </c>
      <c r="D49" s="37">
        <v>4413200</v>
      </c>
      <c r="E49" s="37">
        <v>2028300</v>
      </c>
      <c r="F49" s="37">
        <f>D49-E49</f>
        <v>2384900</v>
      </c>
      <c r="H49" s="19"/>
    </row>
    <row r="50" spans="1:8" ht="35.25" customHeight="1">
      <c r="A50" s="43" t="s">
        <v>96</v>
      </c>
      <c r="B50" s="48" t="s">
        <v>29</v>
      </c>
      <c r="C50" s="38" t="s">
        <v>443</v>
      </c>
      <c r="D50" s="37">
        <f>D53+D51</f>
        <v>208400</v>
      </c>
      <c r="E50" s="37">
        <f>E53+E51</f>
        <v>101279</v>
      </c>
      <c r="F50" s="37">
        <v>208400</v>
      </c>
      <c r="H50" s="19"/>
    </row>
    <row r="51" spans="1:8" ht="51" customHeight="1">
      <c r="A51" s="43" t="s">
        <v>97</v>
      </c>
      <c r="B51" s="48" t="s">
        <v>29</v>
      </c>
      <c r="C51" s="38" t="s">
        <v>444</v>
      </c>
      <c r="D51" s="37">
        <f>D52</f>
        <v>200</v>
      </c>
      <c r="E51" s="37">
        <f>E52</f>
        <v>200</v>
      </c>
      <c r="F51" s="39" t="s">
        <v>41</v>
      </c>
      <c r="H51" s="19"/>
    </row>
    <row r="52" spans="1:8" ht="63" customHeight="1">
      <c r="A52" s="43" t="s">
        <v>98</v>
      </c>
      <c r="B52" s="48" t="s">
        <v>29</v>
      </c>
      <c r="C52" s="38" t="s">
        <v>445</v>
      </c>
      <c r="D52" s="37">
        <v>200</v>
      </c>
      <c r="E52" s="37">
        <v>200</v>
      </c>
      <c r="F52" s="39" t="s">
        <v>41</v>
      </c>
      <c r="H52" s="19"/>
    </row>
    <row r="53" spans="1:8" ht="60" customHeight="1">
      <c r="A53" s="43" t="s">
        <v>99</v>
      </c>
      <c r="B53" s="48" t="s">
        <v>29</v>
      </c>
      <c r="C53" s="38" t="s">
        <v>446</v>
      </c>
      <c r="D53" s="37">
        <f>D54</f>
        <v>208200</v>
      </c>
      <c r="E53" s="37">
        <f>E54</f>
        <v>101079</v>
      </c>
      <c r="F53" s="37">
        <f>D53-E53</f>
        <v>107121</v>
      </c>
      <c r="H53" s="19"/>
    </row>
    <row r="54" spans="1:8" ht="63.75" customHeight="1">
      <c r="A54" s="43" t="s">
        <v>100</v>
      </c>
      <c r="B54" s="48" t="s">
        <v>29</v>
      </c>
      <c r="C54" s="38" t="s">
        <v>447</v>
      </c>
      <c r="D54" s="37">
        <v>208200</v>
      </c>
      <c r="E54" s="37">
        <v>101079</v>
      </c>
      <c r="F54" s="37">
        <f>D54-E54</f>
        <v>107121</v>
      </c>
      <c r="H54" s="19"/>
    </row>
    <row r="55" spans="1:8" ht="15" customHeight="1">
      <c r="A55" s="43" t="s">
        <v>101</v>
      </c>
      <c r="B55" s="48" t="s">
        <v>29</v>
      </c>
      <c r="C55" s="38" t="s">
        <v>448</v>
      </c>
      <c r="D55" s="37">
        <f>D56+D58</f>
        <v>682000</v>
      </c>
      <c r="E55" s="37">
        <f>E56+E58</f>
        <v>235653.1</v>
      </c>
      <c r="F55" s="37">
        <f>D55-E55</f>
        <v>446346.9</v>
      </c>
      <c r="H55" s="19"/>
    </row>
    <row r="56" spans="1:8" ht="100.5" customHeight="1">
      <c r="A56" s="43" t="s">
        <v>102</v>
      </c>
      <c r="B56" s="49" t="s">
        <v>29</v>
      </c>
      <c r="C56" s="41" t="s">
        <v>449</v>
      </c>
      <c r="D56" s="42">
        <f>D57</f>
        <v>682000</v>
      </c>
      <c r="E56" s="42">
        <f>E57</f>
        <v>235653.1</v>
      </c>
      <c r="F56" s="42">
        <f>D56-E56</f>
        <v>446346.9</v>
      </c>
      <c r="H56" s="19"/>
    </row>
    <row r="57" spans="1:8" ht="109.5" customHeight="1">
      <c r="A57" s="43" t="s">
        <v>103</v>
      </c>
      <c r="B57" s="50" t="s">
        <v>29</v>
      </c>
      <c r="C57" s="44" t="s">
        <v>450</v>
      </c>
      <c r="D57" s="45">
        <v>682000</v>
      </c>
      <c r="E57" s="45">
        <v>235653.1</v>
      </c>
      <c r="F57" s="45">
        <f>D57-E57</f>
        <v>446346.9</v>
      </c>
      <c r="H57" s="19"/>
    </row>
    <row r="58" spans="1:8" ht="1.5" customHeight="1" hidden="1">
      <c r="A58" s="19"/>
      <c r="B58" s="19"/>
      <c r="C58" s="35"/>
      <c r="D58" s="32"/>
      <c r="E58" s="32"/>
      <c r="F58" s="32"/>
      <c r="H58" s="19"/>
    </row>
    <row r="59" spans="1:6" ht="1.5" customHeight="1" hidden="1">
      <c r="A59" s="19"/>
      <c r="B59" s="19"/>
      <c r="C59" s="35"/>
      <c r="D59" s="32"/>
      <c r="E59" s="32"/>
      <c r="F59" s="32"/>
    </row>
    <row r="60" spans="1:6" ht="0.75" customHeight="1" hidden="1">
      <c r="A60" s="33"/>
      <c r="B60" s="34"/>
      <c r="C60" s="34"/>
      <c r="D60" s="34"/>
      <c r="E60" s="34"/>
      <c r="F60" s="34"/>
    </row>
    <row r="61" ht="15.75" hidden="1"/>
  </sheetData>
  <sheetProtection selectLockedCells="1" selectUnlockedCells="1"/>
  <mergeCells count="7">
    <mergeCell ref="A12:F12"/>
    <mergeCell ref="C1:F1"/>
    <mergeCell ref="C2:F2"/>
    <mergeCell ref="A4:E4"/>
    <mergeCell ref="B5:C5"/>
    <mergeCell ref="D5:E5"/>
    <mergeCell ref="B8:C8"/>
  </mergeCells>
  <printOptions/>
  <pageMargins left="0.5902777777777778" right="0.19652777777777777" top="0.19652777777777777" bottom="0.19652777777777777" header="0.5118055555555555" footer="0.5118055555555555"/>
  <pageSetup fitToHeight="0" fitToWidth="1"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N197"/>
  <sheetViews>
    <sheetView tabSelected="1" view="pageBreakPreview" zoomScale="110" zoomScaleSheetLayoutView="110" zoomScalePageLayoutView="0" workbookViewId="0" topLeftCell="A22">
      <selection activeCell="E26" sqref="E26"/>
    </sheetView>
  </sheetViews>
  <sheetFormatPr defaultColWidth="9.00390625" defaultRowHeight="12.75"/>
  <cols>
    <col min="1" max="1" width="43.75390625" style="5" customWidth="1"/>
    <col min="2" max="2" width="9.375" style="21" customWidth="1"/>
    <col min="3" max="3" width="28.75390625" style="21" customWidth="1"/>
    <col min="4" max="4" width="18.00390625" style="21" customWidth="1"/>
    <col min="5" max="5" width="18.125" style="21" customWidth="1"/>
    <col min="6" max="6" width="15.375" style="21" customWidth="1"/>
    <col min="7" max="7" width="11.125" style="21" customWidth="1"/>
    <col min="8" max="8" width="9.875" style="21" customWidth="1"/>
    <col min="9" max="16384" width="9.125" style="21" customWidth="1"/>
  </cols>
  <sheetData>
    <row r="1" spans="1:6" ht="18" customHeight="1">
      <c r="A1" s="79" t="s">
        <v>104</v>
      </c>
      <c r="B1" s="79"/>
      <c r="C1" s="79"/>
      <c r="D1" s="79"/>
      <c r="E1" s="79"/>
      <c r="F1" s="79"/>
    </row>
    <row r="2" spans="1:6" ht="47.25" customHeight="1">
      <c r="A2" s="54" t="s">
        <v>105</v>
      </c>
      <c r="B2" s="54" t="s">
        <v>106</v>
      </c>
      <c r="C2" s="54" t="s">
        <v>107</v>
      </c>
      <c r="D2" s="54" t="s">
        <v>108</v>
      </c>
      <c r="E2" s="54" t="s">
        <v>109</v>
      </c>
      <c r="F2" s="54" t="s">
        <v>110</v>
      </c>
    </row>
    <row r="3" spans="1:6" ht="15" customHeight="1">
      <c r="A3" s="54">
        <v>1</v>
      </c>
      <c r="B3" s="54">
        <v>2</v>
      </c>
      <c r="C3" s="54">
        <v>3</v>
      </c>
      <c r="D3" s="54">
        <v>4</v>
      </c>
      <c r="E3" s="54">
        <v>5</v>
      </c>
      <c r="F3" s="54">
        <v>6</v>
      </c>
    </row>
    <row r="4" spans="1:6" ht="22.5" customHeight="1">
      <c r="A4" s="55" t="s">
        <v>111</v>
      </c>
      <c r="B4" s="56" t="s">
        <v>112</v>
      </c>
      <c r="C4" s="56" t="s">
        <v>30</v>
      </c>
      <c r="D4" s="57">
        <f>D5</f>
        <v>8813100</v>
      </c>
      <c r="E4" s="57">
        <f>E5</f>
        <v>2663212.7900000005</v>
      </c>
      <c r="F4" s="57">
        <f aca="true" t="shared" si="0" ref="F4:F22">D4-E4</f>
        <v>6149887.209999999</v>
      </c>
    </row>
    <row r="5" spans="1:7" ht="36" customHeight="1">
      <c r="A5" s="55" t="s">
        <v>113</v>
      </c>
      <c r="B5" s="56" t="s">
        <v>112</v>
      </c>
      <c r="C5" s="58" t="s">
        <v>114</v>
      </c>
      <c r="D5" s="57">
        <f>D6+D69+D78+D98+D126+D161+D174+D182+D190+D153+D121</f>
        <v>8813100</v>
      </c>
      <c r="E5" s="59">
        <f>E6+E69+E78+E98+E126+E161+E174+E190+E153</f>
        <v>2663212.7900000005</v>
      </c>
      <c r="F5" s="57">
        <f t="shared" si="0"/>
        <v>6149887.209999999</v>
      </c>
      <c r="G5" s="22"/>
    </row>
    <row r="6" spans="1:7" ht="21.75" customHeight="1">
      <c r="A6" s="55" t="s">
        <v>115</v>
      </c>
      <c r="B6" s="56" t="s">
        <v>112</v>
      </c>
      <c r="C6" s="58" t="s">
        <v>116</v>
      </c>
      <c r="D6" s="57">
        <f>D7+D29+D35</f>
        <v>4604400</v>
      </c>
      <c r="E6" s="59">
        <f>E7+E35</f>
        <v>1587736.2100000002</v>
      </c>
      <c r="F6" s="57">
        <f t="shared" si="0"/>
        <v>3016663.79</v>
      </c>
      <c r="G6" s="22"/>
    </row>
    <row r="7" spans="1:6" ht="99" customHeight="1">
      <c r="A7" s="55" t="s">
        <v>117</v>
      </c>
      <c r="B7" s="56" t="s">
        <v>112</v>
      </c>
      <c r="C7" s="58" t="s">
        <v>118</v>
      </c>
      <c r="D7" s="57">
        <f>D8+D23</f>
        <v>4473500</v>
      </c>
      <c r="E7" s="57">
        <f>E8+E23</f>
        <v>1531853.4200000002</v>
      </c>
      <c r="F7" s="57">
        <f t="shared" si="0"/>
        <v>2941646.58</v>
      </c>
    </row>
    <row r="8" spans="1:6" ht="70.5" customHeight="1">
      <c r="A8" s="55" t="s">
        <v>119</v>
      </c>
      <c r="B8" s="56" t="s">
        <v>112</v>
      </c>
      <c r="C8" s="58" t="s">
        <v>120</v>
      </c>
      <c r="D8" s="57">
        <f>D9</f>
        <v>4473300</v>
      </c>
      <c r="E8" s="57">
        <f>E9</f>
        <v>1531653.4200000002</v>
      </c>
      <c r="F8" s="57">
        <f t="shared" si="0"/>
        <v>2941646.58</v>
      </c>
    </row>
    <row r="9" spans="1:6" ht="98.25" customHeight="1">
      <c r="A9" s="55" t="s">
        <v>121</v>
      </c>
      <c r="B9" s="56" t="s">
        <v>112</v>
      </c>
      <c r="C9" s="58" t="s">
        <v>122</v>
      </c>
      <c r="D9" s="57">
        <f>D10+D16</f>
        <v>4473300</v>
      </c>
      <c r="E9" s="57">
        <f>E10+E16</f>
        <v>1531653.4200000002</v>
      </c>
      <c r="F9" s="57">
        <f t="shared" si="0"/>
        <v>2941646.58</v>
      </c>
    </row>
    <row r="10" spans="1:6" ht="165" customHeight="1">
      <c r="A10" s="55" t="s">
        <v>123</v>
      </c>
      <c r="B10" s="56" t="s">
        <v>112</v>
      </c>
      <c r="C10" s="58" t="s">
        <v>124</v>
      </c>
      <c r="D10" s="57">
        <f>D12</f>
        <v>3780400</v>
      </c>
      <c r="E10" s="57">
        <f>E12</f>
        <v>1282235.1900000002</v>
      </c>
      <c r="F10" s="57">
        <f t="shared" si="0"/>
        <v>2498164.8099999996</v>
      </c>
    </row>
    <row r="11" spans="1:6" ht="96.75" customHeight="1">
      <c r="A11" s="55" t="s">
        <v>125</v>
      </c>
      <c r="B11" s="56" t="s">
        <v>112</v>
      </c>
      <c r="C11" s="58" t="s">
        <v>126</v>
      </c>
      <c r="D11" s="57">
        <f>D12</f>
        <v>3780400</v>
      </c>
      <c r="E11" s="57">
        <f>E12</f>
        <v>1282235.1900000002</v>
      </c>
      <c r="F11" s="57">
        <f t="shared" si="0"/>
        <v>2498164.8099999996</v>
      </c>
    </row>
    <row r="12" spans="1:6" ht="54" customHeight="1">
      <c r="A12" s="55" t="s">
        <v>127</v>
      </c>
      <c r="B12" s="56" t="s">
        <v>112</v>
      </c>
      <c r="C12" s="58" t="s">
        <v>128</v>
      </c>
      <c r="D12" s="57">
        <f>D13+D14+D15</f>
        <v>3780400</v>
      </c>
      <c r="E12" s="57">
        <f>E13+E15+E14</f>
        <v>1282235.1900000002</v>
      </c>
      <c r="F12" s="57">
        <f t="shared" si="0"/>
        <v>2498164.8099999996</v>
      </c>
    </row>
    <row r="13" spans="1:6" ht="36.75" customHeight="1">
      <c r="A13" s="55" t="s">
        <v>129</v>
      </c>
      <c r="B13" s="56" t="s">
        <v>112</v>
      </c>
      <c r="C13" s="58" t="s">
        <v>130</v>
      </c>
      <c r="D13" s="57">
        <v>2730500</v>
      </c>
      <c r="E13" s="57">
        <v>882077.29</v>
      </c>
      <c r="F13" s="57">
        <f t="shared" si="0"/>
        <v>1848422.71</v>
      </c>
    </row>
    <row r="14" spans="1:6" ht="63.75" customHeight="1">
      <c r="A14" s="55" t="s">
        <v>131</v>
      </c>
      <c r="B14" s="56" t="s">
        <v>112</v>
      </c>
      <c r="C14" s="58" t="s">
        <v>132</v>
      </c>
      <c r="D14" s="57">
        <v>222800</v>
      </c>
      <c r="E14" s="57">
        <v>105467.6</v>
      </c>
      <c r="F14" s="57">
        <f t="shared" si="0"/>
        <v>117332.4</v>
      </c>
    </row>
    <row r="15" spans="1:6" ht="64.5" customHeight="1">
      <c r="A15" s="55" t="s">
        <v>133</v>
      </c>
      <c r="B15" s="56" t="s">
        <v>112</v>
      </c>
      <c r="C15" s="58" t="s">
        <v>134</v>
      </c>
      <c r="D15" s="57">
        <v>827100</v>
      </c>
      <c r="E15" s="57">
        <v>294690.3</v>
      </c>
      <c r="F15" s="57">
        <f t="shared" si="0"/>
        <v>532409.7</v>
      </c>
    </row>
    <row r="16" spans="1:6" ht="150.75" customHeight="1">
      <c r="A16" s="55" t="s">
        <v>135</v>
      </c>
      <c r="B16" s="56" t="s">
        <v>112</v>
      </c>
      <c r="C16" s="58" t="s">
        <v>136</v>
      </c>
      <c r="D16" s="57">
        <f>D19+D22</f>
        <v>692900</v>
      </c>
      <c r="E16" s="57">
        <f>E22</f>
        <v>249418.23</v>
      </c>
      <c r="F16" s="57">
        <f t="shared" si="0"/>
        <v>443481.77</v>
      </c>
    </row>
    <row r="17" spans="1:6" ht="100.5" customHeight="1">
      <c r="A17" s="55" t="s">
        <v>125</v>
      </c>
      <c r="B17" s="56" t="s">
        <v>112</v>
      </c>
      <c r="C17" s="58" t="s">
        <v>137</v>
      </c>
      <c r="D17" s="57">
        <f>D18</f>
        <v>1000</v>
      </c>
      <c r="E17" s="60" t="str">
        <f>E18</f>
        <v>-</v>
      </c>
      <c r="F17" s="57">
        <v>1000</v>
      </c>
    </row>
    <row r="18" spans="1:6" ht="51" customHeight="1">
      <c r="A18" s="55" t="s">
        <v>127</v>
      </c>
      <c r="B18" s="56" t="s">
        <v>112</v>
      </c>
      <c r="C18" s="58" t="s">
        <v>138</v>
      </c>
      <c r="D18" s="57">
        <f>D19</f>
        <v>1000</v>
      </c>
      <c r="E18" s="60" t="str">
        <f>E19</f>
        <v>-</v>
      </c>
      <c r="F18" s="57">
        <v>1000</v>
      </c>
    </row>
    <row r="19" spans="1:6" ht="52.5" customHeight="1">
      <c r="A19" s="55" t="s">
        <v>131</v>
      </c>
      <c r="B19" s="56" t="s">
        <v>112</v>
      </c>
      <c r="C19" s="58" t="s">
        <v>139</v>
      </c>
      <c r="D19" s="57">
        <v>1000</v>
      </c>
      <c r="E19" s="60" t="s">
        <v>41</v>
      </c>
      <c r="F19" s="57">
        <v>1000</v>
      </c>
    </row>
    <row r="20" spans="1:6" ht="37.5" customHeight="1">
      <c r="A20" s="55" t="s">
        <v>140</v>
      </c>
      <c r="B20" s="56" t="s">
        <v>112</v>
      </c>
      <c r="C20" s="58" t="s">
        <v>141</v>
      </c>
      <c r="D20" s="57">
        <f>D21</f>
        <v>691900</v>
      </c>
      <c r="E20" s="57">
        <f>E21</f>
        <v>249418.23</v>
      </c>
      <c r="F20" s="57">
        <f t="shared" si="0"/>
        <v>442481.77</v>
      </c>
    </row>
    <row r="21" spans="1:6" ht="53.25" customHeight="1">
      <c r="A21" s="55" t="s">
        <v>142</v>
      </c>
      <c r="B21" s="56" t="s">
        <v>112</v>
      </c>
      <c r="C21" s="58" t="s">
        <v>143</v>
      </c>
      <c r="D21" s="57">
        <f>D22</f>
        <v>691900</v>
      </c>
      <c r="E21" s="57">
        <f>E22</f>
        <v>249418.23</v>
      </c>
      <c r="F21" s="57">
        <f t="shared" si="0"/>
        <v>442481.77</v>
      </c>
    </row>
    <row r="22" spans="1:6" ht="20.25" customHeight="1">
      <c r="A22" s="55" t="s">
        <v>144</v>
      </c>
      <c r="B22" s="56" t="s">
        <v>112</v>
      </c>
      <c r="C22" s="58" t="s">
        <v>145</v>
      </c>
      <c r="D22" s="57">
        <v>691900</v>
      </c>
      <c r="E22" s="57">
        <v>249418.23</v>
      </c>
      <c r="F22" s="57">
        <f t="shared" si="0"/>
        <v>442481.77</v>
      </c>
    </row>
    <row r="23" spans="1:6" ht="47.25" customHeight="1">
      <c r="A23" s="55" t="s">
        <v>146</v>
      </c>
      <c r="B23" s="56" t="s">
        <v>112</v>
      </c>
      <c r="C23" s="61" t="s">
        <v>147</v>
      </c>
      <c r="D23" s="57">
        <f aca="true" t="shared" si="1" ref="D23:F24">D24</f>
        <v>200</v>
      </c>
      <c r="E23" s="57">
        <f t="shared" si="1"/>
        <v>200</v>
      </c>
      <c r="F23" s="60" t="str">
        <f t="shared" si="1"/>
        <v>-</v>
      </c>
    </row>
    <row r="24" spans="1:6" ht="22.5" customHeight="1">
      <c r="A24" s="55" t="s">
        <v>148</v>
      </c>
      <c r="B24" s="56" t="s">
        <v>112</v>
      </c>
      <c r="C24" s="61" t="s">
        <v>149</v>
      </c>
      <c r="D24" s="57">
        <f t="shared" si="1"/>
        <v>200</v>
      </c>
      <c r="E24" s="57">
        <f t="shared" si="1"/>
        <v>200</v>
      </c>
      <c r="F24" s="60" t="str">
        <f t="shared" si="1"/>
        <v>-</v>
      </c>
    </row>
    <row r="25" spans="1:6" ht="196.5" customHeight="1">
      <c r="A25" s="55" t="s">
        <v>150</v>
      </c>
      <c r="B25" s="56" t="s">
        <v>112</v>
      </c>
      <c r="C25" s="61" t="s">
        <v>151</v>
      </c>
      <c r="D25" s="57">
        <f>D27</f>
        <v>200</v>
      </c>
      <c r="E25" s="57">
        <f>E27</f>
        <v>200</v>
      </c>
      <c r="F25" s="60" t="str">
        <f>F27</f>
        <v>-</v>
      </c>
    </row>
    <row r="26" spans="1:6" ht="53.25" customHeight="1">
      <c r="A26" s="55" t="s">
        <v>152</v>
      </c>
      <c r="B26" s="56" t="s">
        <v>112</v>
      </c>
      <c r="C26" s="61" t="s">
        <v>153</v>
      </c>
      <c r="D26" s="57">
        <f aca="true" t="shared" si="2" ref="D26:F27">D27</f>
        <v>200</v>
      </c>
      <c r="E26" s="57">
        <f t="shared" si="2"/>
        <v>200</v>
      </c>
      <c r="F26" s="60" t="str">
        <f t="shared" si="2"/>
        <v>-</v>
      </c>
    </row>
    <row r="27" spans="1:6" ht="54" customHeight="1">
      <c r="A27" s="55" t="s">
        <v>142</v>
      </c>
      <c r="B27" s="56" t="s">
        <v>112</v>
      </c>
      <c r="C27" s="61" t="s">
        <v>154</v>
      </c>
      <c r="D27" s="57">
        <f t="shared" si="2"/>
        <v>200</v>
      </c>
      <c r="E27" s="57">
        <f t="shared" si="2"/>
        <v>200</v>
      </c>
      <c r="F27" s="60" t="s">
        <v>41</v>
      </c>
    </row>
    <row r="28" spans="1:6" ht="24.75" customHeight="1">
      <c r="A28" s="55" t="s">
        <v>144</v>
      </c>
      <c r="B28" s="56" t="s">
        <v>112</v>
      </c>
      <c r="C28" s="61" t="s">
        <v>155</v>
      </c>
      <c r="D28" s="57">
        <v>200</v>
      </c>
      <c r="E28" s="57">
        <v>200</v>
      </c>
      <c r="F28" s="60" t="s">
        <v>41</v>
      </c>
    </row>
    <row r="29" spans="1:6" ht="20.25" customHeight="1">
      <c r="A29" s="55" t="s">
        <v>156</v>
      </c>
      <c r="B29" s="56" t="s">
        <v>112</v>
      </c>
      <c r="C29" s="58" t="s">
        <v>157</v>
      </c>
      <c r="D29" s="57">
        <f>D30</f>
        <v>8000</v>
      </c>
      <c r="E29" s="60" t="str">
        <f>E30</f>
        <v>-</v>
      </c>
      <c r="F29" s="57">
        <f aca="true" t="shared" si="3" ref="F29:F34">D29</f>
        <v>8000</v>
      </c>
    </row>
    <row r="30" spans="1:6" ht="57.75" customHeight="1">
      <c r="A30" s="55" t="s">
        <v>146</v>
      </c>
      <c r="B30" s="56" t="s">
        <v>112</v>
      </c>
      <c r="C30" s="61" t="s">
        <v>158</v>
      </c>
      <c r="D30" s="57">
        <f>D31</f>
        <v>8000</v>
      </c>
      <c r="E30" s="60" t="s">
        <v>41</v>
      </c>
      <c r="F30" s="57">
        <f t="shared" si="3"/>
        <v>8000</v>
      </c>
    </row>
    <row r="31" spans="1:6" ht="33" customHeight="1">
      <c r="A31" s="55" t="s">
        <v>159</v>
      </c>
      <c r="B31" s="56" t="s">
        <v>112</v>
      </c>
      <c r="C31" s="61" t="s">
        <v>160</v>
      </c>
      <c r="D31" s="57">
        <f>D32</f>
        <v>8000</v>
      </c>
      <c r="E31" s="60" t="s">
        <v>41</v>
      </c>
      <c r="F31" s="57">
        <f t="shared" si="3"/>
        <v>8000</v>
      </c>
    </row>
    <row r="32" spans="1:6" ht="117" customHeight="1">
      <c r="A32" s="55" t="s">
        <v>161</v>
      </c>
      <c r="B32" s="56" t="s">
        <v>112</v>
      </c>
      <c r="C32" s="61" t="s">
        <v>162</v>
      </c>
      <c r="D32" s="57">
        <f>D34</f>
        <v>8000</v>
      </c>
      <c r="E32" s="60" t="s">
        <v>41</v>
      </c>
      <c r="F32" s="57">
        <f t="shared" si="3"/>
        <v>8000</v>
      </c>
    </row>
    <row r="33" spans="1:6" ht="24.75" customHeight="1">
      <c r="A33" s="55" t="s">
        <v>163</v>
      </c>
      <c r="B33" s="56" t="s">
        <v>112</v>
      </c>
      <c r="C33" s="61" t="s">
        <v>164</v>
      </c>
      <c r="D33" s="57">
        <f>D34</f>
        <v>8000</v>
      </c>
      <c r="E33" s="60" t="str">
        <f>E34</f>
        <v>-</v>
      </c>
      <c r="F33" s="57">
        <f t="shared" si="3"/>
        <v>8000</v>
      </c>
    </row>
    <row r="34" spans="1:6" ht="18" customHeight="1">
      <c r="A34" s="55" t="s">
        <v>165</v>
      </c>
      <c r="B34" s="56" t="s">
        <v>112</v>
      </c>
      <c r="C34" s="61" t="s">
        <v>166</v>
      </c>
      <c r="D34" s="57">
        <v>8000</v>
      </c>
      <c r="E34" s="60" t="s">
        <v>41</v>
      </c>
      <c r="F34" s="57">
        <f t="shared" si="3"/>
        <v>8000</v>
      </c>
    </row>
    <row r="35" spans="1:6" ht="24.75" customHeight="1">
      <c r="A35" s="55" t="s">
        <v>167</v>
      </c>
      <c r="B35" s="56" t="s">
        <v>112</v>
      </c>
      <c r="C35" s="58" t="s">
        <v>168</v>
      </c>
      <c r="D35" s="57">
        <f>D36+D44+D59</f>
        <v>122900</v>
      </c>
      <c r="E35" s="57">
        <f>E36+E44+E59</f>
        <v>55882.79</v>
      </c>
      <c r="F35" s="57">
        <f aca="true" t="shared" si="4" ref="F35:F41">D35-E35</f>
        <v>67017.20999999999</v>
      </c>
    </row>
    <row r="36" spans="1:6" ht="72" customHeight="1">
      <c r="A36" s="55" t="s">
        <v>119</v>
      </c>
      <c r="B36" s="56" t="s">
        <v>112</v>
      </c>
      <c r="C36" s="58" t="s">
        <v>169</v>
      </c>
      <c r="D36" s="57">
        <f>D37</f>
        <v>43500</v>
      </c>
      <c r="E36" s="57">
        <f>E37</f>
        <v>12270.15</v>
      </c>
      <c r="F36" s="57">
        <f t="shared" si="4"/>
        <v>31229.85</v>
      </c>
    </row>
    <row r="37" spans="1:6" ht="104.25" customHeight="1">
      <c r="A37" s="55" t="s">
        <v>121</v>
      </c>
      <c r="B37" s="56" t="s">
        <v>112</v>
      </c>
      <c r="C37" s="58" t="s">
        <v>170</v>
      </c>
      <c r="D37" s="57">
        <f>D38</f>
        <v>43500</v>
      </c>
      <c r="E37" s="59">
        <f>E38</f>
        <v>12270.15</v>
      </c>
      <c r="F37" s="57">
        <f t="shared" si="4"/>
        <v>31229.85</v>
      </c>
    </row>
    <row r="38" spans="1:6" ht="117.75" customHeight="1">
      <c r="A38" s="55" t="s">
        <v>171</v>
      </c>
      <c r="B38" s="56" t="s">
        <v>112</v>
      </c>
      <c r="C38" s="58" t="s">
        <v>172</v>
      </c>
      <c r="D38" s="57">
        <f>D40</f>
        <v>43500</v>
      </c>
      <c r="E38" s="59">
        <f>E40</f>
        <v>12270.15</v>
      </c>
      <c r="F38" s="57">
        <f t="shared" si="4"/>
        <v>31229.85</v>
      </c>
    </row>
    <row r="39" spans="1:6" ht="18" customHeight="1">
      <c r="A39" s="55" t="s">
        <v>163</v>
      </c>
      <c r="B39" s="56" t="s">
        <v>112</v>
      </c>
      <c r="C39" s="58" t="s">
        <v>173</v>
      </c>
      <c r="D39" s="57">
        <f>D40</f>
        <v>43500</v>
      </c>
      <c r="E39" s="59">
        <f>E40</f>
        <v>12270.15</v>
      </c>
      <c r="F39" s="57">
        <f t="shared" si="4"/>
        <v>31229.85</v>
      </c>
    </row>
    <row r="40" spans="1:6" ht="24" customHeight="1">
      <c r="A40" s="55" t="s">
        <v>174</v>
      </c>
      <c r="B40" s="56" t="s">
        <v>112</v>
      </c>
      <c r="C40" s="58" t="s">
        <v>175</v>
      </c>
      <c r="D40" s="57">
        <f>D41+D42+D43</f>
        <v>43500</v>
      </c>
      <c r="E40" s="59">
        <f>E41+E42</f>
        <v>12270.15</v>
      </c>
      <c r="F40" s="57">
        <f>D40-E40</f>
        <v>31229.85</v>
      </c>
    </row>
    <row r="41" spans="1:6" ht="36" customHeight="1">
      <c r="A41" s="55" t="s">
        <v>176</v>
      </c>
      <c r="B41" s="56" t="s">
        <v>112</v>
      </c>
      <c r="C41" s="58" t="s">
        <v>177</v>
      </c>
      <c r="D41" s="57">
        <v>33300</v>
      </c>
      <c r="E41" s="57">
        <v>10740.4</v>
      </c>
      <c r="F41" s="57">
        <f t="shared" si="4"/>
        <v>22559.6</v>
      </c>
    </row>
    <row r="42" spans="1:6" ht="20.25" customHeight="1">
      <c r="A42" s="55" t="s">
        <v>178</v>
      </c>
      <c r="B42" s="56" t="s">
        <v>112</v>
      </c>
      <c r="C42" s="58" t="s">
        <v>179</v>
      </c>
      <c r="D42" s="57">
        <v>4000</v>
      </c>
      <c r="E42" s="57">
        <v>1529.75</v>
      </c>
      <c r="F42" s="57">
        <f>D42-E42</f>
        <v>2470.25</v>
      </c>
    </row>
    <row r="43" spans="1:6" ht="17.25" customHeight="1">
      <c r="A43" s="55" t="s">
        <v>180</v>
      </c>
      <c r="B43" s="56" t="s">
        <v>112</v>
      </c>
      <c r="C43" s="58" t="s">
        <v>181</v>
      </c>
      <c r="D43" s="57">
        <v>6200</v>
      </c>
      <c r="E43" s="60" t="s">
        <v>41</v>
      </c>
      <c r="F43" s="57">
        <v>6200</v>
      </c>
    </row>
    <row r="44" spans="1:6" ht="57" customHeight="1">
      <c r="A44" s="55" t="s">
        <v>182</v>
      </c>
      <c r="B44" s="56" t="s">
        <v>112</v>
      </c>
      <c r="C44" s="58" t="s">
        <v>183</v>
      </c>
      <c r="D44" s="57">
        <f>D45+D50</f>
        <v>61400</v>
      </c>
      <c r="E44" s="59">
        <f>E50+E45</f>
        <v>33184</v>
      </c>
      <c r="F44" s="57">
        <f>D44-E44</f>
        <v>28216</v>
      </c>
    </row>
    <row r="45" spans="1:6" ht="148.5" customHeight="1">
      <c r="A45" s="55" t="s">
        <v>184</v>
      </c>
      <c r="B45" s="56" t="s">
        <v>112</v>
      </c>
      <c r="C45" s="58" t="s">
        <v>185</v>
      </c>
      <c r="D45" s="57">
        <f>D46</f>
        <v>20000</v>
      </c>
      <c r="E45" s="59">
        <f>E46</f>
        <v>20000</v>
      </c>
      <c r="F45" s="57">
        <v>20000</v>
      </c>
    </row>
    <row r="46" spans="1:6" ht="185.25" customHeight="1">
      <c r="A46" s="55" t="s">
        <v>186</v>
      </c>
      <c r="B46" s="56" t="s">
        <v>112</v>
      </c>
      <c r="C46" s="58" t="s">
        <v>187</v>
      </c>
      <c r="D46" s="57">
        <f>D48</f>
        <v>20000</v>
      </c>
      <c r="E46" s="59">
        <f>E48</f>
        <v>20000</v>
      </c>
      <c r="F46" s="57">
        <v>20000</v>
      </c>
    </row>
    <row r="47" spans="1:6" ht="21" customHeight="1">
      <c r="A47" s="55" t="s">
        <v>163</v>
      </c>
      <c r="B47" s="56" t="s">
        <v>112</v>
      </c>
      <c r="C47" s="58" t="s">
        <v>188</v>
      </c>
      <c r="D47" s="57">
        <f>D48</f>
        <v>20000</v>
      </c>
      <c r="E47" s="59">
        <f>E48</f>
        <v>20000</v>
      </c>
      <c r="F47" s="57">
        <v>20000</v>
      </c>
    </row>
    <row r="48" spans="1:6" ht="21" customHeight="1">
      <c r="A48" s="55" t="s">
        <v>174</v>
      </c>
      <c r="B48" s="56" t="s">
        <v>112</v>
      </c>
      <c r="C48" s="58" t="s">
        <v>189</v>
      </c>
      <c r="D48" s="57">
        <f>D49</f>
        <v>20000</v>
      </c>
      <c r="E48" s="59">
        <f>E49</f>
        <v>20000</v>
      </c>
      <c r="F48" s="57">
        <v>20000</v>
      </c>
    </row>
    <row r="49" spans="1:6" ht="18" customHeight="1">
      <c r="A49" s="55" t="s">
        <v>180</v>
      </c>
      <c r="B49" s="56" t="s">
        <v>112</v>
      </c>
      <c r="C49" s="58" t="s">
        <v>190</v>
      </c>
      <c r="D49" s="57">
        <v>20000</v>
      </c>
      <c r="E49" s="57">
        <v>20000</v>
      </c>
      <c r="F49" s="57">
        <v>20000</v>
      </c>
    </row>
    <row r="50" spans="1:6" ht="123" customHeight="1">
      <c r="A50" s="55" t="s">
        <v>191</v>
      </c>
      <c r="B50" s="56" t="s">
        <v>112</v>
      </c>
      <c r="C50" s="58" t="s">
        <v>192</v>
      </c>
      <c r="D50" s="57">
        <f>D51+D55</f>
        <v>41400</v>
      </c>
      <c r="E50" s="57">
        <f>E51+E55</f>
        <v>13184</v>
      </c>
      <c r="F50" s="57">
        <f aca="true" t="shared" si="5" ref="F50:F58">D50-E50</f>
        <v>28216</v>
      </c>
    </row>
    <row r="51" spans="1:6" ht="243.75" customHeight="1">
      <c r="A51" s="55" t="s">
        <v>193</v>
      </c>
      <c r="B51" s="56" t="s">
        <v>112</v>
      </c>
      <c r="C51" s="58" t="s">
        <v>194</v>
      </c>
      <c r="D51" s="57">
        <f>D53</f>
        <v>27000</v>
      </c>
      <c r="E51" s="59">
        <f>E53</f>
        <v>8384</v>
      </c>
      <c r="F51" s="57">
        <f t="shared" si="5"/>
        <v>18616</v>
      </c>
    </row>
    <row r="52" spans="1:6" ht="51" customHeight="1">
      <c r="A52" s="55" t="s">
        <v>152</v>
      </c>
      <c r="B52" s="56" t="s">
        <v>112</v>
      </c>
      <c r="C52" s="58" t="s">
        <v>195</v>
      </c>
      <c r="D52" s="57">
        <f>D53</f>
        <v>27000</v>
      </c>
      <c r="E52" s="59">
        <f>E53</f>
        <v>8384</v>
      </c>
      <c r="F52" s="57">
        <f t="shared" si="5"/>
        <v>18616</v>
      </c>
    </row>
    <row r="53" spans="1:6" ht="48" customHeight="1">
      <c r="A53" s="55" t="s">
        <v>142</v>
      </c>
      <c r="B53" s="56" t="s">
        <v>112</v>
      </c>
      <c r="C53" s="58" t="s">
        <v>196</v>
      </c>
      <c r="D53" s="57">
        <f>D54</f>
        <v>27000</v>
      </c>
      <c r="E53" s="59">
        <f>E54</f>
        <v>8384</v>
      </c>
      <c r="F53" s="57">
        <f t="shared" si="5"/>
        <v>18616</v>
      </c>
    </row>
    <row r="54" spans="1:6" ht="24" customHeight="1">
      <c r="A54" s="55" t="s">
        <v>144</v>
      </c>
      <c r="B54" s="56" t="s">
        <v>112</v>
      </c>
      <c r="C54" s="58" t="s">
        <v>197</v>
      </c>
      <c r="D54" s="57">
        <v>27000</v>
      </c>
      <c r="E54" s="57">
        <v>8384</v>
      </c>
      <c r="F54" s="57">
        <f t="shared" si="5"/>
        <v>18616</v>
      </c>
    </row>
    <row r="55" spans="1:6" ht="184.5" customHeight="1">
      <c r="A55" s="55" t="s">
        <v>198</v>
      </c>
      <c r="B55" s="56">
        <v>200</v>
      </c>
      <c r="C55" s="58" t="s">
        <v>199</v>
      </c>
      <c r="D55" s="57">
        <f aca="true" t="shared" si="6" ref="D55:E57">D56</f>
        <v>14400</v>
      </c>
      <c r="E55" s="57">
        <f>E56</f>
        <v>4800</v>
      </c>
      <c r="F55" s="63">
        <f t="shared" si="5"/>
        <v>9600</v>
      </c>
    </row>
    <row r="56" spans="1:6" ht="33" customHeight="1">
      <c r="A56" s="55" t="s">
        <v>140</v>
      </c>
      <c r="B56" s="56">
        <v>200</v>
      </c>
      <c r="C56" s="58" t="s">
        <v>200</v>
      </c>
      <c r="D56" s="57">
        <f t="shared" si="6"/>
        <v>14400</v>
      </c>
      <c r="E56" s="57">
        <f t="shared" si="6"/>
        <v>4800</v>
      </c>
      <c r="F56" s="63">
        <f t="shared" si="5"/>
        <v>9600</v>
      </c>
    </row>
    <row r="57" spans="1:6" ht="50.25" customHeight="1">
      <c r="A57" s="55" t="s">
        <v>142</v>
      </c>
      <c r="B57" s="56">
        <v>200</v>
      </c>
      <c r="C57" s="58" t="s">
        <v>201</v>
      </c>
      <c r="D57" s="57">
        <f t="shared" si="6"/>
        <v>14400</v>
      </c>
      <c r="E57" s="57">
        <f t="shared" si="6"/>
        <v>4800</v>
      </c>
      <c r="F57" s="63">
        <f t="shared" si="5"/>
        <v>9600</v>
      </c>
    </row>
    <row r="58" spans="1:6" ht="18" customHeight="1">
      <c r="A58" s="55" t="s">
        <v>202</v>
      </c>
      <c r="B58" s="64" t="s">
        <v>112</v>
      </c>
      <c r="C58" s="58" t="s">
        <v>203</v>
      </c>
      <c r="D58" s="57">
        <v>14400</v>
      </c>
      <c r="E58" s="57">
        <v>4800</v>
      </c>
      <c r="F58" s="63">
        <f t="shared" si="5"/>
        <v>9600</v>
      </c>
    </row>
    <row r="59" spans="1:6" ht="52.5" customHeight="1">
      <c r="A59" s="55" t="s">
        <v>146</v>
      </c>
      <c r="B59" s="56" t="s">
        <v>112</v>
      </c>
      <c r="C59" s="58" t="s">
        <v>204</v>
      </c>
      <c r="D59" s="57">
        <f>D60</f>
        <v>18000</v>
      </c>
      <c r="E59" s="57">
        <f>E60</f>
        <v>10428.64</v>
      </c>
      <c r="F59" s="57">
        <f>D59-E59</f>
        <v>7571.360000000001</v>
      </c>
    </row>
    <row r="60" spans="1:6" ht="19.5" customHeight="1">
      <c r="A60" s="55" t="s">
        <v>148</v>
      </c>
      <c r="B60" s="56" t="s">
        <v>112</v>
      </c>
      <c r="C60" s="58" t="s">
        <v>205</v>
      </c>
      <c r="D60" s="57">
        <f>D61+D65</f>
        <v>18000</v>
      </c>
      <c r="E60" s="59">
        <f>E61</f>
        <v>10428.64</v>
      </c>
      <c r="F60" s="57">
        <f>D60-E60</f>
        <v>7571.360000000001</v>
      </c>
    </row>
    <row r="61" spans="1:6" ht="147.75" customHeight="1">
      <c r="A61" s="55" t="s">
        <v>206</v>
      </c>
      <c r="B61" s="56" t="s">
        <v>112</v>
      </c>
      <c r="C61" s="58" t="s">
        <v>207</v>
      </c>
      <c r="D61" s="57">
        <f>D64</f>
        <v>18000</v>
      </c>
      <c r="E61" s="59">
        <f>E64</f>
        <v>10428.64</v>
      </c>
      <c r="F61" s="57">
        <f>F62</f>
        <v>7571.360000000001</v>
      </c>
    </row>
    <row r="62" spans="1:6" ht="56.25" customHeight="1">
      <c r="A62" s="55" t="s">
        <v>152</v>
      </c>
      <c r="B62" s="56" t="s">
        <v>112</v>
      </c>
      <c r="C62" s="58" t="s">
        <v>208</v>
      </c>
      <c r="D62" s="57">
        <f>D63</f>
        <v>18000</v>
      </c>
      <c r="E62" s="59">
        <f>E63</f>
        <v>10428.64</v>
      </c>
      <c r="F62" s="57">
        <f>F63</f>
        <v>7571.360000000001</v>
      </c>
    </row>
    <row r="63" spans="1:6" ht="54" customHeight="1">
      <c r="A63" s="55" t="s">
        <v>142</v>
      </c>
      <c r="B63" s="56" t="s">
        <v>112</v>
      </c>
      <c r="C63" s="58" t="s">
        <v>209</v>
      </c>
      <c r="D63" s="57">
        <f>D64</f>
        <v>18000</v>
      </c>
      <c r="E63" s="59">
        <f>E64</f>
        <v>10428.64</v>
      </c>
      <c r="F63" s="57">
        <f>F64</f>
        <v>7571.360000000001</v>
      </c>
    </row>
    <row r="64" spans="1:6" ht="19.5" customHeight="1">
      <c r="A64" s="55" t="s">
        <v>144</v>
      </c>
      <c r="B64" s="56" t="s">
        <v>112</v>
      </c>
      <c r="C64" s="58" t="s">
        <v>210</v>
      </c>
      <c r="D64" s="57">
        <v>18000</v>
      </c>
      <c r="E64" s="59">
        <v>10428.64</v>
      </c>
      <c r="F64" s="57">
        <f>D64-E64</f>
        <v>7571.360000000001</v>
      </c>
    </row>
    <row r="65" spans="1:6" ht="0.75" customHeight="1" hidden="1">
      <c r="A65" s="55" t="s">
        <v>211</v>
      </c>
      <c r="B65" s="56">
        <v>200</v>
      </c>
      <c r="C65" s="58" t="s">
        <v>212</v>
      </c>
      <c r="D65" s="57">
        <f>D68</f>
        <v>0</v>
      </c>
      <c r="E65" s="62" t="str">
        <f>E68</f>
        <v>-</v>
      </c>
      <c r="F65" s="57">
        <v>0</v>
      </c>
    </row>
    <row r="66" spans="1:6" ht="20.25" customHeight="1" hidden="1">
      <c r="A66" s="55" t="s">
        <v>163</v>
      </c>
      <c r="B66" s="56">
        <v>200</v>
      </c>
      <c r="C66" s="58" t="s">
        <v>213</v>
      </c>
      <c r="D66" s="57">
        <f>D67</f>
        <v>0</v>
      </c>
      <c r="E66" s="62" t="str">
        <f>E67</f>
        <v>-</v>
      </c>
      <c r="F66" s="57">
        <v>0</v>
      </c>
    </row>
    <row r="67" spans="1:6" ht="36.75" customHeight="1" hidden="1">
      <c r="A67" s="55" t="s">
        <v>174</v>
      </c>
      <c r="B67" s="56">
        <v>200</v>
      </c>
      <c r="C67" s="58" t="s">
        <v>214</v>
      </c>
      <c r="D67" s="57">
        <f>D68</f>
        <v>0</v>
      </c>
      <c r="E67" s="62" t="str">
        <f>E68</f>
        <v>-</v>
      </c>
      <c r="F67" s="57">
        <v>0</v>
      </c>
    </row>
    <row r="68" spans="1:6" ht="18" customHeight="1" hidden="1">
      <c r="A68" s="55" t="s">
        <v>180</v>
      </c>
      <c r="B68" s="56">
        <v>200</v>
      </c>
      <c r="C68" s="58" t="s">
        <v>215</v>
      </c>
      <c r="D68" s="57">
        <v>0</v>
      </c>
      <c r="E68" s="62" t="s">
        <v>41</v>
      </c>
      <c r="F68" s="57">
        <v>0</v>
      </c>
    </row>
    <row r="69" spans="1:6" ht="18" customHeight="1">
      <c r="A69" s="55" t="s">
        <v>216</v>
      </c>
      <c r="B69" s="56" t="s">
        <v>112</v>
      </c>
      <c r="C69" s="58" t="s">
        <v>217</v>
      </c>
      <c r="D69" s="57">
        <f aca="true" t="shared" si="7" ref="D69:E72">D70</f>
        <v>208200</v>
      </c>
      <c r="E69" s="57">
        <f t="shared" si="7"/>
        <v>57577.05</v>
      </c>
      <c r="F69" s="57">
        <f aca="true" t="shared" si="8" ref="F69:F78">D69-E69</f>
        <v>150622.95</v>
      </c>
    </row>
    <row r="70" spans="1:6" ht="35.25" customHeight="1">
      <c r="A70" s="55" t="s">
        <v>218</v>
      </c>
      <c r="B70" s="56" t="s">
        <v>112</v>
      </c>
      <c r="C70" s="58" t="s">
        <v>219</v>
      </c>
      <c r="D70" s="57">
        <f t="shared" si="7"/>
        <v>208200</v>
      </c>
      <c r="E70" s="57">
        <f t="shared" si="7"/>
        <v>57577.05</v>
      </c>
      <c r="F70" s="57">
        <f t="shared" si="8"/>
        <v>150622.95</v>
      </c>
    </row>
    <row r="71" spans="1:6" ht="50.25" customHeight="1">
      <c r="A71" s="55" t="s">
        <v>146</v>
      </c>
      <c r="B71" s="56" t="s">
        <v>112</v>
      </c>
      <c r="C71" s="58" t="s">
        <v>220</v>
      </c>
      <c r="D71" s="57">
        <f t="shared" si="7"/>
        <v>208200</v>
      </c>
      <c r="E71" s="57">
        <f t="shared" si="7"/>
        <v>57577.05</v>
      </c>
      <c r="F71" s="57">
        <f t="shared" si="8"/>
        <v>150622.95</v>
      </c>
    </row>
    <row r="72" spans="1:6" ht="18" customHeight="1">
      <c r="A72" s="55" t="s">
        <v>148</v>
      </c>
      <c r="B72" s="56" t="s">
        <v>112</v>
      </c>
      <c r="C72" s="58" t="s">
        <v>221</v>
      </c>
      <c r="D72" s="57">
        <f t="shared" si="7"/>
        <v>208200</v>
      </c>
      <c r="E72" s="57">
        <f t="shared" si="7"/>
        <v>57577.05</v>
      </c>
      <c r="F72" s="57">
        <f t="shared" si="8"/>
        <v>150622.95</v>
      </c>
    </row>
    <row r="73" spans="1:6" ht="118.5" customHeight="1">
      <c r="A73" s="55" t="s">
        <v>222</v>
      </c>
      <c r="B73" s="56" t="s">
        <v>112</v>
      </c>
      <c r="C73" s="58" t="s">
        <v>223</v>
      </c>
      <c r="D73" s="57">
        <f>D75</f>
        <v>208200</v>
      </c>
      <c r="E73" s="57">
        <f>E75</f>
        <v>57577.05</v>
      </c>
      <c r="F73" s="57">
        <f t="shared" si="8"/>
        <v>150622.95</v>
      </c>
    </row>
    <row r="74" spans="1:6" ht="99.75" customHeight="1">
      <c r="A74" s="55" t="s">
        <v>125</v>
      </c>
      <c r="B74" s="56" t="s">
        <v>112</v>
      </c>
      <c r="C74" s="58" t="s">
        <v>224</v>
      </c>
      <c r="D74" s="57">
        <f>D75</f>
        <v>208200</v>
      </c>
      <c r="E74" s="57">
        <f>E75</f>
        <v>57577.05</v>
      </c>
      <c r="F74" s="57">
        <f t="shared" si="8"/>
        <v>150622.95</v>
      </c>
    </row>
    <row r="75" spans="1:6" ht="51.75" customHeight="1">
      <c r="A75" s="55" t="s">
        <v>127</v>
      </c>
      <c r="B75" s="56" t="s">
        <v>112</v>
      </c>
      <c r="C75" s="58" t="s">
        <v>225</v>
      </c>
      <c r="D75" s="57">
        <f>D76+D77</f>
        <v>208200</v>
      </c>
      <c r="E75" s="57">
        <f>E76+E77</f>
        <v>57577.05</v>
      </c>
      <c r="F75" s="57">
        <f t="shared" si="8"/>
        <v>150622.95</v>
      </c>
    </row>
    <row r="76" spans="1:6" ht="42" customHeight="1">
      <c r="A76" s="55" t="s">
        <v>129</v>
      </c>
      <c r="B76" s="56" t="s">
        <v>112</v>
      </c>
      <c r="C76" s="58" t="s">
        <v>226</v>
      </c>
      <c r="D76" s="57">
        <v>159900</v>
      </c>
      <c r="E76" s="57">
        <v>42414.03</v>
      </c>
      <c r="F76" s="57">
        <f t="shared" si="8"/>
        <v>117485.97</v>
      </c>
    </row>
    <row r="77" spans="1:6" ht="87.75" customHeight="1">
      <c r="A77" s="55" t="s">
        <v>133</v>
      </c>
      <c r="B77" s="56" t="s">
        <v>112</v>
      </c>
      <c r="C77" s="58" t="s">
        <v>227</v>
      </c>
      <c r="D77" s="57">
        <v>48300</v>
      </c>
      <c r="E77" s="57">
        <v>15163.02</v>
      </c>
      <c r="F77" s="57">
        <f t="shared" si="8"/>
        <v>33136.979999999996</v>
      </c>
    </row>
    <row r="78" spans="1:6" ht="39" customHeight="1">
      <c r="A78" s="55" t="s">
        <v>228</v>
      </c>
      <c r="B78" s="56" t="s">
        <v>112</v>
      </c>
      <c r="C78" s="58" t="s">
        <v>229</v>
      </c>
      <c r="D78" s="57">
        <f>D79+D91</f>
        <v>111100</v>
      </c>
      <c r="E78" s="57">
        <f>E91</f>
        <v>5100</v>
      </c>
      <c r="F78" s="57">
        <f t="shared" si="8"/>
        <v>106000</v>
      </c>
    </row>
    <row r="79" spans="1:6" ht="72" customHeight="1">
      <c r="A79" s="55" t="s">
        <v>230</v>
      </c>
      <c r="B79" s="56" t="s">
        <v>112</v>
      </c>
      <c r="C79" s="58" t="s">
        <v>231</v>
      </c>
      <c r="D79" s="57">
        <f>D80</f>
        <v>15000</v>
      </c>
      <c r="E79" s="60" t="str">
        <f>E80</f>
        <v>-</v>
      </c>
      <c r="F79" s="57">
        <v>15000</v>
      </c>
    </row>
    <row r="80" spans="1:6" ht="96.75" customHeight="1">
      <c r="A80" s="55" t="s">
        <v>423</v>
      </c>
      <c r="B80" s="56" t="s">
        <v>112</v>
      </c>
      <c r="C80" s="58" t="s">
        <v>232</v>
      </c>
      <c r="D80" s="57">
        <f>D81+D86</f>
        <v>15000</v>
      </c>
      <c r="E80" s="60" t="str">
        <f>E81</f>
        <v>-</v>
      </c>
      <c r="F80" s="57">
        <v>15000</v>
      </c>
    </row>
    <row r="81" spans="1:14" ht="135" customHeight="1">
      <c r="A81" s="55" t="s">
        <v>424</v>
      </c>
      <c r="B81" s="56" t="s">
        <v>112</v>
      </c>
      <c r="C81" s="58" t="s">
        <v>233</v>
      </c>
      <c r="D81" s="57">
        <f>D82</f>
        <v>15000</v>
      </c>
      <c r="E81" s="60" t="str">
        <f>E82</f>
        <v>-</v>
      </c>
      <c r="F81" s="57">
        <v>15000</v>
      </c>
      <c r="I81" s="25"/>
      <c r="J81" s="25"/>
      <c r="K81" s="25"/>
      <c r="L81" s="25"/>
      <c r="M81" s="25"/>
      <c r="N81" s="25"/>
    </row>
    <row r="82" spans="1:6" ht="162.75" customHeight="1">
      <c r="A82" s="55" t="s">
        <v>425</v>
      </c>
      <c r="B82" s="56" t="s">
        <v>112</v>
      </c>
      <c r="C82" s="58" t="s">
        <v>428</v>
      </c>
      <c r="D82" s="57">
        <f>D84</f>
        <v>15000</v>
      </c>
      <c r="E82" s="60" t="str">
        <f>E84</f>
        <v>-</v>
      </c>
      <c r="F82" s="57">
        <v>15000</v>
      </c>
    </row>
    <row r="83" spans="1:6" ht="51.75" customHeight="1">
      <c r="A83" s="55" t="s">
        <v>234</v>
      </c>
      <c r="B83" s="56" t="s">
        <v>112</v>
      </c>
      <c r="C83" s="58" t="s">
        <v>429</v>
      </c>
      <c r="D83" s="57">
        <f>D84</f>
        <v>15000</v>
      </c>
      <c r="E83" s="60" t="str">
        <f>E84</f>
        <v>-</v>
      </c>
      <c r="F83" s="57">
        <v>15000</v>
      </c>
    </row>
    <row r="84" spans="1:6" ht="48" customHeight="1">
      <c r="A84" s="55" t="s">
        <v>142</v>
      </c>
      <c r="B84" s="56" t="s">
        <v>112</v>
      </c>
      <c r="C84" s="58" t="s">
        <v>430</v>
      </c>
      <c r="D84" s="57">
        <f>D85</f>
        <v>15000</v>
      </c>
      <c r="E84" s="60" t="str">
        <f>E85</f>
        <v>-</v>
      </c>
      <c r="F84" s="57">
        <v>15000</v>
      </c>
    </row>
    <row r="85" spans="1:6" ht="18.75" customHeight="1">
      <c r="A85" s="55" t="s">
        <v>144</v>
      </c>
      <c r="B85" s="56" t="s">
        <v>112</v>
      </c>
      <c r="C85" s="58" t="s">
        <v>439</v>
      </c>
      <c r="D85" s="57">
        <v>15000</v>
      </c>
      <c r="E85" s="60" t="s">
        <v>41</v>
      </c>
      <c r="F85" s="57">
        <v>15000</v>
      </c>
    </row>
    <row r="86" spans="1:6" ht="111" customHeight="1" hidden="1">
      <c r="A86" s="55" t="s">
        <v>235</v>
      </c>
      <c r="B86" s="56" t="s">
        <v>112</v>
      </c>
      <c r="C86" s="58" t="s">
        <v>236</v>
      </c>
      <c r="D86" s="57">
        <f>D87</f>
        <v>0</v>
      </c>
      <c r="E86" s="60" t="s">
        <v>41</v>
      </c>
      <c r="F86" s="57">
        <f>D86</f>
        <v>0</v>
      </c>
    </row>
    <row r="87" spans="1:6" ht="145.5" customHeight="1" hidden="1">
      <c r="A87" s="55" t="s">
        <v>237</v>
      </c>
      <c r="B87" s="56" t="s">
        <v>112</v>
      </c>
      <c r="C87" s="58" t="s">
        <v>238</v>
      </c>
      <c r="D87" s="57">
        <f>D88</f>
        <v>0</v>
      </c>
      <c r="E87" s="60" t="s">
        <v>41</v>
      </c>
      <c r="F87" s="57">
        <f>D87</f>
        <v>0</v>
      </c>
    </row>
    <row r="88" spans="1:6" ht="33.75" customHeight="1" hidden="1">
      <c r="A88" s="55" t="s">
        <v>140</v>
      </c>
      <c r="B88" s="56" t="s">
        <v>112</v>
      </c>
      <c r="C88" s="58" t="s">
        <v>239</v>
      </c>
      <c r="D88" s="57">
        <f>D89</f>
        <v>0</v>
      </c>
      <c r="E88" s="60" t="s">
        <v>41</v>
      </c>
      <c r="F88" s="57">
        <f>D88</f>
        <v>0</v>
      </c>
    </row>
    <row r="89" spans="1:6" ht="48" customHeight="1" hidden="1">
      <c r="A89" s="55" t="s">
        <v>142</v>
      </c>
      <c r="B89" s="56" t="s">
        <v>112</v>
      </c>
      <c r="C89" s="58" t="s">
        <v>240</v>
      </c>
      <c r="D89" s="57">
        <f>D90</f>
        <v>0</v>
      </c>
      <c r="E89" s="60" t="s">
        <v>41</v>
      </c>
      <c r="F89" s="57">
        <f>D89</f>
        <v>0</v>
      </c>
    </row>
    <row r="90" spans="1:6" ht="51" customHeight="1" hidden="1">
      <c r="A90" s="55" t="s">
        <v>241</v>
      </c>
      <c r="B90" s="56" t="s">
        <v>112</v>
      </c>
      <c r="C90" s="58" t="s">
        <v>242</v>
      </c>
      <c r="D90" s="57">
        <v>0</v>
      </c>
      <c r="E90" s="60" t="s">
        <v>41</v>
      </c>
      <c r="F90" s="57">
        <f>D90</f>
        <v>0</v>
      </c>
    </row>
    <row r="91" spans="1:6" ht="19.5" customHeight="1">
      <c r="A91" s="55" t="s">
        <v>438</v>
      </c>
      <c r="B91" s="56" t="s">
        <v>112</v>
      </c>
      <c r="C91" s="58" t="s">
        <v>437</v>
      </c>
      <c r="D91" s="57">
        <f aca="true" t="shared" si="9" ref="D91:E96">D92</f>
        <v>96100</v>
      </c>
      <c r="E91" s="57">
        <f t="shared" si="9"/>
        <v>5100</v>
      </c>
      <c r="F91" s="57">
        <f aca="true" t="shared" si="10" ref="F91:F96">D91-E91</f>
        <v>91000</v>
      </c>
    </row>
    <row r="92" spans="1:6" ht="96" customHeight="1">
      <c r="A92" s="55" t="s">
        <v>423</v>
      </c>
      <c r="B92" s="56" t="s">
        <v>112</v>
      </c>
      <c r="C92" s="58" t="s">
        <v>436</v>
      </c>
      <c r="D92" s="57">
        <f t="shared" si="9"/>
        <v>96100</v>
      </c>
      <c r="E92" s="57">
        <f t="shared" si="9"/>
        <v>5100</v>
      </c>
      <c r="F92" s="57">
        <f t="shared" si="10"/>
        <v>91000</v>
      </c>
    </row>
    <row r="93" spans="1:6" ht="120" customHeight="1">
      <c r="A93" s="55" t="s">
        <v>426</v>
      </c>
      <c r="B93" s="56" t="s">
        <v>112</v>
      </c>
      <c r="C93" s="58" t="s">
        <v>431</v>
      </c>
      <c r="D93" s="57">
        <f t="shared" si="9"/>
        <v>96100</v>
      </c>
      <c r="E93" s="57">
        <f t="shared" si="9"/>
        <v>5100</v>
      </c>
      <c r="F93" s="57">
        <f t="shared" si="10"/>
        <v>91000</v>
      </c>
    </row>
    <row r="94" spans="1:6" ht="161.25" customHeight="1">
      <c r="A94" s="55" t="s">
        <v>432</v>
      </c>
      <c r="B94" s="56" t="s">
        <v>112</v>
      </c>
      <c r="C94" s="58" t="s">
        <v>427</v>
      </c>
      <c r="D94" s="57">
        <f t="shared" si="9"/>
        <v>96100</v>
      </c>
      <c r="E94" s="57">
        <f t="shared" si="9"/>
        <v>5100</v>
      </c>
      <c r="F94" s="57">
        <f t="shared" si="10"/>
        <v>91000</v>
      </c>
    </row>
    <row r="95" spans="1:6" ht="51" customHeight="1">
      <c r="A95" s="55" t="s">
        <v>234</v>
      </c>
      <c r="B95" s="56" t="s">
        <v>112</v>
      </c>
      <c r="C95" s="58" t="s">
        <v>433</v>
      </c>
      <c r="D95" s="57">
        <f t="shared" si="9"/>
        <v>96100</v>
      </c>
      <c r="E95" s="57">
        <f t="shared" si="9"/>
        <v>5100</v>
      </c>
      <c r="F95" s="57">
        <f t="shared" si="10"/>
        <v>91000</v>
      </c>
    </row>
    <row r="96" spans="1:6" ht="51" customHeight="1">
      <c r="A96" s="55" t="s">
        <v>142</v>
      </c>
      <c r="B96" s="56" t="s">
        <v>112</v>
      </c>
      <c r="C96" s="58" t="s">
        <v>434</v>
      </c>
      <c r="D96" s="57">
        <f t="shared" si="9"/>
        <v>96100</v>
      </c>
      <c r="E96" s="57">
        <f t="shared" si="9"/>
        <v>5100</v>
      </c>
      <c r="F96" s="57">
        <f t="shared" si="10"/>
        <v>91000</v>
      </c>
    </row>
    <row r="97" spans="1:6" ht="20.25" customHeight="1">
      <c r="A97" s="55" t="s">
        <v>144</v>
      </c>
      <c r="B97" s="56" t="s">
        <v>112</v>
      </c>
      <c r="C97" s="58" t="s">
        <v>435</v>
      </c>
      <c r="D97" s="57">
        <v>96100</v>
      </c>
      <c r="E97" s="57">
        <v>5100</v>
      </c>
      <c r="F97" s="57">
        <f>D97-E97</f>
        <v>91000</v>
      </c>
    </row>
    <row r="98" spans="1:6" ht="18.75" customHeight="1">
      <c r="A98" s="55" t="s">
        <v>243</v>
      </c>
      <c r="B98" s="56" t="s">
        <v>112</v>
      </c>
      <c r="C98" s="58" t="s">
        <v>244</v>
      </c>
      <c r="D98" s="57">
        <f>D99</f>
        <v>458400</v>
      </c>
      <c r="E98" s="57">
        <f>E99</f>
        <v>226717.1</v>
      </c>
      <c r="F98" s="57">
        <f aca="true" t="shared" si="11" ref="F98:F105">D98-E98</f>
        <v>231682.9</v>
      </c>
    </row>
    <row r="99" spans="1:6" ht="19.5" customHeight="1">
      <c r="A99" s="55" t="s">
        <v>245</v>
      </c>
      <c r="B99" s="56" t="s">
        <v>112</v>
      </c>
      <c r="C99" s="58" t="s">
        <v>246</v>
      </c>
      <c r="D99" s="57">
        <f>D100</f>
        <v>458400</v>
      </c>
      <c r="E99" s="57">
        <f>E100</f>
        <v>226717.1</v>
      </c>
      <c r="F99" s="57">
        <f t="shared" si="11"/>
        <v>231682.9</v>
      </c>
    </row>
    <row r="100" spans="1:6" ht="57" customHeight="1">
      <c r="A100" s="55" t="s">
        <v>247</v>
      </c>
      <c r="B100" s="56" t="s">
        <v>112</v>
      </c>
      <c r="C100" s="58" t="s">
        <v>248</v>
      </c>
      <c r="D100" s="57">
        <f>D101+D114</f>
        <v>458400</v>
      </c>
      <c r="E100" s="57">
        <f>E101</f>
        <v>226717.1</v>
      </c>
      <c r="F100" s="57">
        <f t="shared" si="11"/>
        <v>231682.9</v>
      </c>
    </row>
    <row r="101" spans="1:6" ht="102" customHeight="1">
      <c r="A101" s="55" t="s">
        <v>249</v>
      </c>
      <c r="B101" s="56" t="s">
        <v>112</v>
      </c>
      <c r="C101" s="58" t="s">
        <v>250</v>
      </c>
      <c r="D101" s="57">
        <f>D102+D106+D110</f>
        <v>438400</v>
      </c>
      <c r="E101" s="57">
        <f>E102+E110</f>
        <v>226717.1</v>
      </c>
      <c r="F101" s="57">
        <f t="shared" si="11"/>
        <v>211682.9</v>
      </c>
    </row>
    <row r="102" spans="1:6" ht="165.75" customHeight="1">
      <c r="A102" s="55" t="s">
        <v>251</v>
      </c>
      <c r="B102" s="56" t="s">
        <v>112</v>
      </c>
      <c r="C102" s="58" t="s">
        <v>252</v>
      </c>
      <c r="D102" s="57">
        <f>D104</f>
        <v>289100</v>
      </c>
      <c r="E102" s="57">
        <f>E104</f>
        <v>216069.1</v>
      </c>
      <c r="F102" s="57">
        <f t="shared" si="11"/>
        <v>73030.9</v>
      </c>
    </row>
    <row r="103" spans="1:6" ht="51" customHeight="1">
      <c r="A103" s="55" t="s">
        <v>234</v>
      </c>
      <c r="B103" s="56" t="s">
        <v>112</v>
      </c>
      <c r="C103" s="58" t="s">
        <v>253</v>
      </c>
      <c r="D103" s="57">
        <f>D104</f>
        <v>289100</v>
      </c>
      <c r="E103" s="57">
        <f>E104</f>
        <v>216069.1</v>
      </c>
      <c r="F103" s="57">
        <f t="shared" si="11"/>
        <v>73030.9</v>
      </c>
    </row>
    <row r="104" spans="1:6" ht="49.5" customHeight="1">
      <c r="A104" s="55" t="s">
        <v>142</v>
      </c>
      <c r="B104" s="56" t="s">
        <v>112</v>
      </c>
      <c r="C104" s="58" t="s">
        <v>254</v>
      </c>
      <c r="D104" s="57">
        <f>D105</f>
        <v>289100</v>
      </c>
      <c r="E104" s="57">
        <f>E105</f>
        <v>216069.1</v>
      </c>
      <c r="F104" s="57">
        <f t="shared" si="11"/>
        <v>73030.9</v>
      </c>
    </row>
    <row r="105" spans="1:6" ht="18" customHeight="1">
      <c r="A105" s="55" t="s">
        <v>144</v>
      </c>
      <c r="B105" s="56" t="s">
        <v>112</v>
      </c>
      <c r="C105" s="58" t="s">
        <v>255</v>
      </c>
      <c r="D105" s="57">
        <v>289100</v>
      </c>
      <c r="E105" s="57">
        <v>216069.1</v>
      </c>
      <c r="F105" s="57">
        <f t="shared" si="11"/>
        <v>73030.9</v>
      </c>
    </row>
    <row r="106" spans="1:6" ht="151.5" customHeight="1">
      <c r="A106" s="55" t="s">
        <v>256</v>
      </c>
      <c r="B106" s="56" t="s">
        <v>112</v>
      </c>
      <c r="C106" s="58" t="s">
        <v>257</v>
      </c>
      <c r="D106" s="57">
        <f>D108</f>
        <v>119300</v>
      </c>
      <c r="E106" s="60" t="str">
        <f>E108</f>
        <v>-</v>
      </c>
      <c r="F106" s="57">
        <f>F108</f>
        <v>119300</v>
      </c>
    </row>
    <row r="107" spans="1:6" ht="38.25" customHeight="1">
      <c r="A107" s="55" t="s">
        <v>140</v>
      </c>
      <c r="B107" s="56" t="s">
        <v>112</v>
      </c>
      <c r="C107" s="58" t="s">
        <v>258</v>
      </c>
      <c r="D107" s="57">
        <f aca="true" t="shared" si="12" ref="D107:F108">D108</f>
        <v>119300</v>
      </c>
      <c r="E107" s="60" t="str">
        <f t="shared" si="12"/>
        <v>-</v>
      </c>
      <c r="F107" s="57">
        <f t="shared" si="12"/>
        <v>119300</v>
      </c>
    </row>
    <row r="108" spans="1:6" ht="48" customHeight="1">
      <c r="A108" s="55" t="s">
        <v>142</v>
      </c>
      <c r="B108" s="56" t="s">
        <v>112</v>
      </c>
      <c r="C108" s="58" t="s">
        <v>259</v>
      </c>
      <c r="D108" s="57">
        <f t="shared" si="12"/>
        <v>119300</v>
      </c>
      <c r="E108" s="60" t="str">
        <f t="shared" si="12"/>
        <v>-</v>
      </c>
      <c r="F108" s="57">
        <f t="shared" si="12"/>
        <v>119300</v>
      </c>
    </row>
    <row r="109" spans="1:6" ht="19.5" customHeight="1">
      <c r="A109" s="55" t="s">
        <v>202</v>
      </c>
      <c r="B109" s="56" t="s">
        <v>112</v>
      </c>
      <c r="C109" s="58" t="s">
        <v>260</v>
      </c>
      <c r="D109" s="57">
        <v>119300</v>
      </c>
      <c r="E109" s="60" t="s">
        <v>41</v>
      </c>
      <c r="F109" s="57">
        <f>D109</f>
        <v>119300</v>
      </c>
    </row>
    <row r="110" spans="1:6" ht="131.25" customHeight="1">
      <c r="A110" s="55" t="s">
        <v>261</v>
      </c>
      <c r="B110" s="56" t="s">
        <v>112</v>
      </c>
      <c r="C110" s="58" t="s">
        <v>262</v>
      </c>
      <c r="D110" s="57">
        <f>D112</f>
        <v>30000</v>
      </c>
      <c r="E110" s="57">
        <f>E112</f>
        <v>10648</v>
      </c>
      <c r="F110" s="57">
        <f>F112</f>
        <v>30000</v>
      </c>
    </row>
    <row r="111" spans="1:6" ht="33" customHeight="1">
      <c r="A111" s="55" t="s">
        <v>140</v>
      </c>
      <c r="B111" s="56" t="s">
        <v>112</v>
      </c>
      <c r="C111" s="58" t="s">
        <v>263</v>
      </c>
      <c r="D111" s="57">
        <f aca="true" t="shared" si="13" ref="D111:F112">D112</f>
        <v>30000</v>
      </c>
      <c r="E111" s="57">
        <f t="shared" si="13"/>
        <v>10648</v>
      </c>
      <c r="F111" s="57">
        <f t="shared" si="13"/>
        <v>30000</v>
      </c>
    </row>
    <row r="112" spans="1:6" ht="48" customHeight="1">
      <c r="A112" s="55" t="s">
        <v>142</v>
      </c>
      <c r="B112" s="56" t="s">
        <v>112</v>
      </c>
      <c r="C112" s="58" t="s">
        <v>264</v>
      </c>
      <c r="D112" s="57">
        <f t="shared" si="13"/>
        <v>30000</v>
      </c>
      <c r="E112" s="57">
        <f t="shared" si="13"/>
        <v>10648</v>
      </c>
      <c r="F112" s="57">
        <f t="shared" si="13"/>
        <v>30000</v>
      </c>
    </row>
    <row r="113" spans="1:6" ht="18" customHeight="1">
      <c r="A113" s="55" t="s">
        <v>202</v>
      </c>
      <c r="B113" s="56" t="s">
        <v>112</v>
      </c>
      <c r="C113" s="58" t="s">
        <v>265</v>
      </c>
      <c r="D113" s="57">
        <v>30000</v>
      </c>
      <c r="E113" s="57">
        <v>10648</v>
      </c>
      <c r="F113" s="57">
        <f>D113</f>
        <v>30000</v>
      </c>
    </row>
    <row r="114" spans="1:6" ht="118.5" customHeight="1">
      <c r="A114" s="55" t="s">
        <v>266</v>
      </c>
      <c r="B114" s="56" t="s">
        <v>112</v>
      </c>
      <c r="C114" s="58" t="s">
        <v>267</v>
      </c>
      <c r="D114" s="57">
        <f>D115</f>
        <v>20000</v>
      </c>
      <c r="E114" s="60" t="str">
        <f>E115</f>
        <v>-</v>
      </c>
      <c r="F114" s="57">
        <f>F115</f>
        <v>20000</v>
      </c>
    </row>
    <row r="115" spans="1:6" ht="132.75" customHeight="1">
      <c r="A115" s="55" t="s">
        <v>268</v>
      </c>
      <c r="B115" s="56" t="s">
        <v>112</v>
      </c>
      <c r="C115" s="58" t="s">
        <v>269</v>
      </c>
      <c r="D115" s="57">
        <f>D117</f>
        <v>20000</v>
      </c>
      <c r="E115" s="60" t="str">
        <f>E117</f>
        <v>-</v>
      </c>
      <c r="F115" s="57">
        <f>F117</f>
        <v>20000</v>
      </c>
    </row>
    <row r="116" spans="1:6" ht="50.25" customHeight="1">
      <c r="A116" s="55" t="s">
        <v>234</v>
      </c>
      <c r="B116" s="56" t="s">
        <v>112</v>
      </c>
      <c r="C116" s="58" t="s">
        <v>270</v>
      </c>
      <c r="D116" s="57">
        <f aca="true" t="shared" si="14" ref="D116:F117">D117</f>
        <v>20000</v>
      </c>
      <c r="E116" s="60" t="str">
        <f t="shared" si="14"/>
        <v>-</v>
      </c>
      <c r="F116" s="57">
        <f t="shared" si="14"/>
        <v>20000</v>
      </c>
    </row>
    <row r="117" spans="1:6" ht="47.25" customHeight="1">
      <c r="A117" s="55" t="s">
        <v>142</v>
      </c>
      <c r="B117" s="56" t="s">
        <v>112</v>
      </c>
      <c r="C117" s="58" t="s">
        <v>271</v>
      </c>
      <c r="D117" s="57">
        <f t="shared" si="14"/>
        <v>20000</v>
      </c>
      <c r="E117" s="60" t="s">
        <v>41</v>
      </c>
      <c r="F117" s="57">
        <v>20000</v>
      </c>
    </row>
    <row r="118" spans="1:6" ht="21" customHeight="1">
      <c r="A118" s="55" t="s">
        <v>202</v>
      </c>
      <c r="B118" s="56" t="s">
        <v>112</v>
      </c>
      <c r="C118" s="58" t="s">
        <v>272</v>
      </c>
      <c r="D118" s="57">
        <v>20000</v>
      </c>
      <c r="E118" s="60" t="s">
        <v>41</v>
      </c>
      <c r="F118" s="57">
        <f>D118</f>
        <v>20000</v>
      </c>
    </row>
    <row r="119" spans="1:6" ht="36.75" customHeight="1">
      <c r="A119" s="55" t="s">
        <v>459</v>
      </c>
      <c r="B119" s="56" t="s">
        <v>112</v>
      </c>
      <c r="C119" s="58" t="s">
        <v>451</v>
      </c>
      <c r="D119" s="57">
        <f aca="true" t="shared" si="15" ref="D119:E121">D120</f>
        <v>30000</v>
      </c>
      <c r="E119" s="60" t="str">
        <f t="shared" si="15"/>
        <v>-</v>
      </c>
      <c r="F119" s="57">
        <v>30000</v>
      </c>
    </row>
    <row r="120" spans="1:6" ht="47.25" customHeight="1">
      <c r="A120" s="55" t="s">
        <v>146</v>
      </c>
      <c r="B120" s="56" t="s">
        <v>112</v>
      </c>
      <c r="C120" s="58" t="s">
        <v>452</v>
      </c>
      <c r="D120" s="57">
        <f t="shared" si="15"/>
        <v>30000</v>
      </c>
      <c r="E120" s="60" t="str">
        <f t="shared" si="15"/>
        <v>-</v>
      </c>
      <c r="F120" s="57">
        <v>30000</v>
      </c>
    </row>
    <row r="121" spans="1:6" ht="21" customHeight="1">
      <c r="A121" s="55" t="s">
        <v>148</v>
      </c>
      <c r="B121" s="56" t="s">
        <v>112</v>
      </c>
      <c r="C121" s="58" t="s">
        <v>453</v>
      </c>
      <c r="D121" s="57">
        <f t="shared" si="15"/>
        <v>30000</v>
      </c>
      <c r="E121" s="60" t="str">
        <f t="shared" si="15"/>
        <v>-</v>
      </c>
      <c r="F121" s="57">
        <v>30000</v>
      </c>
    </row>
    <row r="122" spans="1:6" ht="167.25" customHeight="1">
      <c r="A122" s="55" t="s">
        <v>458</v>
      </c>
      <c r="B122" s="56" t="s">
        <v>112</v>
      </c>
      <c r="C122" s="58" t="s">
        <v>454</v>
      </c>
      <c r="D122" s="57">
        <f>D124</f>
        <v>30000</v>
      </c>
      <c r="E122" s="60" t="str">
        <f>E124</f>
        <v>-</v>
      </c>
      <c r="F122" s="57">
        <v>30000</v>
      </c>
    </row>
    <row r="123" spans="1:6" ht="48.75" customHeight="1">
      <c r="A123" s="55" t="s">
        <v>234</v>
      </c>
      <c r="B123" s="56" t="s">
        <v>112</v>
      </c>
      <c r="C123" s="58" t="s">
        <v>455</v>
      </c>
      <c r="D123" s="57">
        <f>D124</f>
        <v>30000</v>
      </c>
      <c r="E123" s="60" t="str">
        <f>E124</f>
        <v>-</v>
      </c>
      <c r="F123" s="57">
        <v>30000</v>
      </c>
    </row>
    <row r="124" spans="1:6" ht="21" customHeight="1">
      <c r="A124" s="55" t="s">
        <v>142</v>
      </c>
      <c r="B124" s="56" t="s">
        <v>112</v>
      </c>
      <c r="C124" s="58" t="s">
        <v>456</v>
      </c>
      <c r="D124" s="57">
        <f>D125</f>
        <v>30000</v>
      </c>
      <c r="E124" s="60" t="str">
        <f>E125</f>
        <v>-</v>
      </c>
      <c r="F124" s="57">
        <v>30000</v>
      </c>
    </row>
    <row r="125" spans="1:6" ht="21" customHeight="1">
      <c r="A125" s="55" t="s">
        <v>144</v>
      </c>
      <c r="B125" s="56" t="s">
        <v>112</v>
      </c>
      <c r="C125" s="58" t="s">
        <v>457</v>
      </c>
      <c r="D125" s="57">
        <v>30000</v>
      </c>
      <c r="E125" s="60" t="s">
        <v>41</v>
      </c>
      <c r="F125" s="57">
        <v>30000</v>
      </c>
    </row>
    <row r="126" spans="1:6" ht="21.75" customHeight="1">
      <c r="A126" s="55" t="s">
        <v>273</v>
      </c>
      <c r="B126" s="56" t="s">
        <v>112</v>
      </c>
      <c r="C126" s="58" t="s">
        <v>274</v>
      </c>
      <c r="D126" s="57">
        <f>D127+D138</f>
        <v>838400</v>
      </c>
      <c r="E126" s="57">
        <f>E138</f>
        <v>200160.34999999998</v>
      </c>
      <c r="F126" s="57">
        <f>D126-E126</f>
        <v>638239.65</v>
      </c>
    </row>
    <row r="127" spans="1:6" ht="20.25" customHeight="1">
      <c r="A127" s="55" t="s">
        <v>276</v>
      </c>
      <c r="B127" s="56" t="s">
        <v>112</v>
      </c>
      <c r="C127" s="58" t="s">
        <v>277</v>
      </c>
      <c r="D127" s="57">
        <f aca="true" t="shared" si="16" ref="D127:F128">D128</f>
        <v>196800</v>
      </c>
      <c r="E127" s="60" t="str">
        <f t="shared" si="16"/>
        <v>-</v>
      </c>
      <c r="F127" s="57">
        <f t="shared" si="16"/>
        <v>196800</v>
      </c>
    </row>
    <row r="128" spans="1:6" ht="66.75" customHeight="1">
      <c r="A128" s="55" t="s">
        <v>275</v>
      </c>
      <c r="B128" s="56" t="s">
        <v>112</v>
      </c>
      <c r="C128" s="58" t="s">
        <v>278</v>
      </c>
      <c r="D128" s="57">
        <f t="shared" si="16"/>
        <v>196800</v>
      </c>
      <c r="E128" s="60" t="str">
        <f t="shared" si="16"/>
        <v>-</v>
      </c>
      <c r="F128" s="57">
        <f t="shared" si="16"/>
        <v>196800</v>
      </c>
    </row>
    <row r="129" spans="1:6" ht="123.75" customHeight="1">
      <c r="A129" s="55" t="s">
        <v>279</v>
      </c>
      <c r="B129" s="56" t="s">
        <v>112</v>
      </c>
      <c r="C129" s="58" t="s">
        <v>280</v>
      </c>
      <c r="D129" s="57">
        <f>D130+D134</f>
        <v>196800</v>
      </c>
      <c r="E129" s="60" t="str">
        <f>E130</f>
        <v>-</v>
      </c>
      <c r="F129" s="57">
        <v>196800</v>
      </c>
    </row>
    <row r="130" spans="1:6" ht="154.5" customHeight="1">
      <c r="A130" s="55" t="s">
        <v>281</v>
      </c>
      <c r="B130" s="56" t="s">
        <v>112</v>
      </c>
      <c r="C130" s="58" t="s">
        <v>282</v>
      </c>
      <c r="D130" s="57">
        <f>D132</f>
        <v>196800</v>
      </c>
      <c r="E130" s="60" t="str">
        <f>E132</f>
        <v>-</v>
      </c>
      <c r="F130" s="57">
        <f>F131</f>
        <v>196800</v>
      </c>
    </row>
    <row r="131" spans="1:6" ht="50.25" customHeight="1">
      <c r="A131" s="55" t="s">
        <v>234</v>
      </c>
      <c r="B131" s="56" t="s">
        <v>112</v>
      </c>
      <c r="C131" s="58" t="s">
        <v>283</v>
      </c>
      <c r="D131" s="57">
        <f>D132</f>
        <v>196800</v>
      </c>
      <c r="E131" s="60" t="str">
        <f>E132</f>
        <v>-</v>
      </c>
      <c r="F131" s="57">
        <f>F132</f>
        <v>196800</v>
      </c>
    </row>
    <row r="132" spans="1:6" ht="54.75" customHeight="1">
      <c r="A132" s="55" t="s">
        <v>142</v>
      </c>
      <c r="B132" s="56" t="s">
        <v>112</v>
      </c>
      <c r="C132" s="58" t="s">
        <v>284</v>
      </c>
      <c r="D132" s="57">
        <f>D133</f>
        <v>196800</v>
      </c>
      <c r="E132" s="60" t="str">
        <f>E133</f>
        <v>-</v>
      </c>
      <c r="F132" s="57">
        <f>F133</f>
        <v>196800</v>
      </c>
    </row>
    <row r="133" spans="1:6" ht="18.75" customHeight="1">
      <c r="A133" s="55" t="s">
        <v>144</v>
      </c>
      <c r="B133" s="56" t="s">
        <v>112</v>
      </c>
      <c r="C133" s="58" t="s">
        <v>285</v>
      </c>
      <c r="D133" s="57">
        <v>196800</v>
      </c>
      <c r="E133" s="60" t="s">
        <v>41</v>
      </c>
      <c r="F133" s="57">
        <v>196800</v>
      </c>
    </row>
    <row r="134" spans="1:6" ht="28.5" customHeight="1" hidden="1">
      <c r="A134" s="55" t="s">
        <v>286</v>
      </c>
      <c r="B134" s="56" t="s">
        <v>112</v>
      </c>
      <c r="C134" s="58" t="s">
        <v>287</v>
      </c>
      <c r="D134" s="57">
        <f aca="true" t="shared" si="17" ref="D134:E136">D135</f>
        <v>0</v>
      </c>
      <c r="E134" s="57">
        <f t="shared" si="17"/>
        <v>0</v>
      </c>
      <c r="F134" s="60" t="s">
        <v>41</v>
      </c>
    </row>
    <row r="135" spans="1:6" ht="26.25" customHeight="1" hidden="1">
      <c r="A135" s="55" t="s">
        <v>234</v>
      </c>
      <c r="B135" s="56" t="s">
        <v>112</v>
      </c>
      <c r="C135" s="58" t="s">
        <v>288</v>
      </c>
      <c r="D135" s="57">
        <f t="shared" si="17"/>
        <v>0</v>
      </c>
      <c r="E135" s="57">
        <f t="shared" si="17"/>
        <v>0</v>
      </c>
      <c r="F135" s="60" t="s">
        <v>41</v>
      </c>
    </row>
    <row r="136" spans="1:6" ht="44.25" customHeight="1" hidden="1">
      <c r="A136" s="55" t="s">
        <v>142</v>
      </c>
      <c r="B136" s="56" t="s">
        <v>112</v>
      </c>
      <c r="C136" s="58" t="s">
        <v>289</v>
      </c>
      <c r="D136" s="57">
        <f t="shared" si="17"/>
        <v>0</v>
      </c>
      <c r="E136" s="57">
        <f t="shared" si="17"/>
        <v>0</v>
      </c>
      <c r="F136" s="60" t="s">
        <v>41</v>
      </c>
    </row>
    <row r="137" spans="1:6" ht="120" customHeight="1" hidden="1">
      <c r="A137" s="55" t="s">
        <v>202</v>
      </c>
      <c r="B137" s="56" t="s">
        <v>112</v>
      </c>
      <c r="C137" s="58" t="s">
        <v>290</v>
      </c>
      <c r="D137" s="57">
        <v>0</v>
      </c>
      <c r="E137" s="57">
        <v>0</v>
      </c>
      <c r="F137" s="60" t="s">
        <v>41</v>
      </c>
    </row>
    <row r="138" spans="1:6" ht="18" customHeight="1">
      <c r="A138" s="55" t="s">
        <v>291</v>
      </c>
      <c r="B138" s="56" t="s">
        <v>112</v>
      </c>
      <c r="C138" s="58" t="s">
        <v>292</v>
      </c>
      <c r="D138" s="57">
        <f>D139</f>
        <v>641600</v>
      </c>
      <c r="E138" s="57">
        <f>E139</f>
        <v>200160.34999999998</v>
      </c>
      <c r="F138" s="57">
        <f aca="true" t="shared" si="18" ref="F138:F152">D138-E138</f>
        <v>441439.65</v>
      </c>
    </row>
    <row r="139" spans="1:6" ht="75" customHeight="1">
      <c r="A139" s="55" t="s">
        <v>275</v>
      </c>
      <c r="B139" s="56" t="s">
        <v>112</v>
      </c>
      <c r="C139" s="58" t="s">
        <v>293</v>
      </c>
      <c r="D139" s="57">
        <f>D140</f>
        <v>641600</v>
      </c>
      <c r="E139" s="57">
        <f>E140</f>
        <v>200160.34999999998</v>
      </c>
      <c r="F139" s="57">
        <f t="shared" si="18"/>
        <v>441439.65</v>
      </c>
    </row>
    <row r="140" spans="1:6" ht="116.25" customHeight="1">
      <c r="A140" s="55" t="s">
        <v>294</v>
      </c>
      <c r="B140" s="56" t="s">
        <v>112</v>
      </c>
      <c r="C140" s="58" t="s">
        <v>295</v>
      </c>
      <c r="D140" s="57">
        <f>D141+D145+D149</f>
        <v>641600</v>
      </c>
      <c r="E140" s="65">
        <f>E149+E141+E145</f>
        <v>200160.34999999998</v>
      </c>
      <c r="F140" s="57">
        <f t="shared" si="18"/>
        <v>441439.65</v>
      </c>
    </row>
    <row r="141" spans="1:6" ht="177" customHeight="1">
      <c r="A141" s="55" t="s">
        <v>296</v>
      </c>
      <c r="B141" s="56" t="s">
        <v>112</v>
      </c>
      <c r="C141" s="58" t="s">
        <v>297</v>
      </c>
      <c r="D141" s="57">
        <f>D143</f>
        <v>130000</v>
      </c>
      <c r="E141" s="63">
        <f>E143</f>
        <v>16665</v>
      </c>
      <c r="F141" s="57">
        <f t="shared" si="18"/>
        <v>113335</v>
      </c>
    </row>
    <row r="142" spans="1:6" ht="57" customHeight="1">
      <c r="A142" s="55" t="s">
        <v>234</v>
      </c>
      <c r="B142" s="56" t="s">
        <v>112</v>
      </c>
      <c r="C142" s="58" t="s">
        <v>298</v>
      </c>
      <c r="D142" s="57">
        <f>D143</f>
        <v>130000</v>
      </c>
      <c r="E142" s="57">
        <f>E143</f>
        <v>16665</v>
      </c>
      <c r="F142" s="57">
        <f t="shared" si="18"/>
        <v>113335</v>
      </c>
    </row>
    <row r="143" spans="1:6" ht="48" customHeight="1">
      <c r="A143" s="55" t="s">
        <v>142</v>
      </c>
      <c r="B143" s="56" t="s">
        <v>112</v>
      </c>
      <c r="C143" s="58" t="s">
        <v>299</v>
      </c>
      <c r="D143" s="57">
        <f>D144</f>
        <v>130000</v>
      </c>
      <c r="E143" s="57">
        <f>E144</f>
        <v>16665</v>
      </c>
      <c r="F143" s="57">
        <f t="shared" si="18"/>
        <v>113335</v>
      </c>
    </row>
    <row r="144" spans="1:6" ht="19.5" customHeight="1">
      <c r="A144" s="55" t="s">
        <v>144</v>
      </c>
      <c r="B144" s="56" t="s">
        <v>112</v>
      </c>
      <c r="C144" s="58" t="s">
        <v>300</v>
      </c>
      <c r="D144" s="57">
        <v>130000</v>
      </c>
      <c r="E144" s="57">
        <v>16665</v>
      </c>
      <c r="F144" s="57">
        <f t="shared" si="18"/>
        <v>113335</v>
      </c>
    </row>
    <row r="145" spans="1:6" ht="149.25" customHeight="1">
      <c r="A145" s="55" t="s">
        <v>301</v>
      </c>
      <c r="B145" s="56" t="s">
        <v>112</v>
      </c>
      <c r="C145" s="58" t="s">
        <v>302</v>
      </c>
      <c r="D145" s="57">
        <f>D147</f>
        <v>29500</v>
      </c>
      <c r="E145" s="57">
        <f>E147</f>
        <v>14303.58</v>
      </c>
      <c r="F145" s="57">
        <v>29500</v>
      </c>
    </row>
    <row r="146" spans="1:6" ht="33.75" customHeight="1">
      <c r="A146" s="55" t="s">
        <v>140</v>
      </c>
      <c r="B146" s="56" t="s">
        <v>112</v>
      </c>
      <c r="C146" s="58" t="s">
        <v>303</v>
      </c>
      <c r="D146" s="57">
        <f>D147</f>
        <v>29500</v>
      </c>
      <c r="E146" s="57">
        <f>E147</f>
        <v>14303.58</v>
      </c>
      <c r="F146" s="57">
        <v>29500</v>
      </c>
    </row>
    <row r="147" spans="1:6" ht="48.75" customHeight="1">
      <c r="A147" s="55" t="s">
        <v>142</v>
      </c>
      <c r="B147" s="56" t="s">
        <v>112</v>
      </c>
      <c r="C147" s="58" t="s">
        <v>304</v>
      </c>
      <c r="D147" s="57">
        <f>D148</f>
        <v>29500</v>
      </c>
      <c r="E147" s="57">
        <f>E148</f>
        <v>14303.58</v>
      </c>
      <c r="F147" s="57">
        <v>29500</v>
      </c>
    </row>
    <row r="148" spans="1:6" ht="19.5" customHeight="1">
      <c r="A148" s="55" t="s">
        <v>144</v>
      </c>
      <c r="B148" s="56" t="s">
        <v>112</v>
      </c>
      <c r="C148" s="58" t="s">
        <v>305</v>
      </c>
      <c r="D148" s="57">
        <v>29500</v>
      </c>
      <c r="E148" s="57">
        <v>14303.58</v>
      </c>
      <c r="F148" s="57">
        <v>29500</v>
      </c>
    </row>
    <row r="149" spans="1:6" ht="163.5" customHeight="1">
      <c r="A149" s="55" t="s">
        <v>306</v>
      </c>
      <c r="B149" s="56" t="s">
        <v>112</v>
      </c>
      <c r="C149" s="58" t="s">
        <v>307</v>
      </c>
      <c r="D149" s="57">
        <f>D151</f>
        <v>482100</v>
      </c>
      <c r="E149" s="57">
        <f>E151</f>
        <v>169191.77</v>
      </c>
      <c r="F149" s="57">
        <f t="shared" si="18"/>
        <v>312908.23</v>
      </c>
    </row>
    <row r="150" spans="1:6" ht="48.75" customHeight="1">
      <c r="A150" s="55" t="s">
        <v>234</v>
      </c>
      <c r="B150" s="56" t="s">
        <v>112</v>
      </c>
      <c r="C150" s="58" t="s">
        <v>308</v>
      </c>
      <c r="D150" s="57">
        <f>D151</f>
        <v>482100</v>
      </c>
      <c r="E150" s="57">
        <f>E151</f>
        <v>169191.77</v>
      </c>
      <c r="F150" s="57">
        <f t="shared" si="18"/>
        <v>312908.23</v>
      </c>
    </row>
    <row r="151" spans="1:6" ht="48.75" customHeight="1">
      <c r="A151" s="55" t="s">
        <v>142</v>
      </c>
      <c r="B151" s="56" t="s">
        <v>112</v>
      </c>
      <c r="C151" s="58" t="s">
        <v>309</v>
      </c>
      <c r="D151" s="57">
        <f>D152</f>
        <v>482100</v>
      </c>
      <c r="E151" s="57">
        <f>E152</f>
        <v>169191.77</v>
      </c>
      <c r="F151" s="57">
        <f t="shared" si="18"/>
        <v>312908.23</v>
      </c>
    </row>
    <row r="152" spans="1:6" ht="20.25" customHeight="1">
      <c r="A152" s="55" t="s">
        <v>144</v>
      </c>
      <c r="B152" s="56" t="s">
        <v>112</v>
      </c>
      <c r="C152" s="58" t="s">
        <v>310</v>
      </c>
      <c r="D152" s="57">
        <v>482100</v>
      </c>
      <c r="E152" s="57">
        <v>169191.77</v>
      </c>
      <c r="F152" s="57">
        <f t="shared" si="18"/>
        <v>312908.23</v>
      </c>
    </row>
    <row r="153" spans="1:6" ht="16.5" customHeight="1">
      <c r="A153" s="55" t="s">
        <v>311</v>
      </c>
      <c r="B153" s="56" t="s">
        <v>112</v>
      </c>
      <c r="C153" s="58" t="s">
        <v>312</v>
      </c>
      <c r="D153" s="57">
        <f aca="true" t="shared" si="19" ref="D153:E156">D154</f>
        <v>20000</v>
      </c>
      <c r="E153" s="57">
        <f t="shared" si="19"/>
        <v>3300</v>
      </c>
      <c r="F153" s="57">
        <f aca="true" t="shared" si="20" ref="F153:F160">D153-E153</f>
        <v>16700</v>
      </c>
    </row>
    <row r="154" spans="1:6" ht="33.75" customHeight="1">
      <c r="A154" s="55" t="s">
        <v>313</v>
      </c>
      <c r="B154" s="56" t="s">
        <v>112</v>
      </c>
      <c r="C154" s="58" t="s">
        <v>314</v>
      </c>
      <c r="D154" s="57">
        <f t="shared" si="19"/>
        <v>20000</v>
      </c>
      <c r="E154" s="57">
        <f t="shared" si="19"/>
        <v>3300</v>
      </c>
      <c r="F154" s="57">
        <f t="shared" si="20"/>
        <v>16700</v>
      </c>
    </row>
    <row r="155" spans="1:6" ht="50.25" customHeight="1">
      <c r="A155" s="55" t="s">
        <v>182</v>
      </c>
      <c r="B155" s="56" t="s">
        <v>112</v>
      </c>
      <c r="C155" s="58" t="s">
        <v>315</v>
      </c>
      <c r="D155" s="57">
        <f t="shared" si="19"/>
        <v>20000</v>
      </c>
      <c r="E155" s="57">
        <f t="shared" si="19"/>
        <v>3300</v>
      </c>
      <c r="F155" s="57">
        <f t="shared" si="20"/>
        <v>16700</v>
      </c>
    </row>
    <row r="156" spans="1:6" ht="147" customHeight="1">
      <c r="A156" s="55" t="s">
        <v>184</v>
      </c>
      <c r="B156" s="56">
        <v>200</v>
      </c>
      <c r="C156" s="58" t="s">
        <v>316</v>
      </c>
      <c r="D156" s="57">
        <f t="shared" si="19"/>
        <v>20000</v>
      </c>
      <c r="E156" s="57">
        <f t="shared" si="19"/>
        <v>3300</v>
      </c>
      <c r="F156" s="57">
        <f t="shared" si="20"/>
        <v>16700</v>
      </c>
    </row>
    <row r="157" spans="1:6" ht="193.5" customHeight="1">
      <c r="A157" s="55" t="s">
        <v>317</v>
      </c>
      <c r="B157" s="56">
        <v>200</v>
      </c>
      <c r="C157" s="58" t="s">
        <v>318</v>
      </c>
      <c r="D157" s="57">
        <f>D159</f>
        <v>20000</v>
      </c>
      <c r="E157" s="57">
        <f>E159</f>
        <v>3300</v>
      </c>
      <c r="F157" s="57">
        <f t="shared" si="20"/>
        <v>16700</v>
      </c>
    </row>
    <row r="158" spans="1:6" ht="48.75" customHeight="1">
      <c r="A158" s="55" t="s">
        <v>234</v>
      </c>
      <c r="B158" s="56" t="s">
        <v>112</v>
      </c>
      <c r="C158" s="58" t="s">
        <v>319</v>
      </c>
      <c r="D158" s="57">
        <f>D159</f>
        <v>20000</v>
      </c>
      <c r="E158" s="57">
        <f>E159</f>
        <v>3300</v>
      </c>
      <c r="F158" s="57">
        <f t="shared" si="20"/>
        <v>16700</v>
      </c>
    </row>
    <row r="159" spans="1:6" ht="48.75" customHeight="1">
      <c r="A159" s="55" t="s">
        <v>142</v>
      </c>
      <c r="B159" s="56" t="s">
        <v>112</v>
      </c>
      <c r="C159" s="58" t="s">
        <v>320</v>
      </c>
      <c r="D159" s="57">
        <f>D160</f>
        <v>20000</v>
      </c>
      <c r="E159" s="57">
        <f>E160</f>
        <v>3300</v>
      </c>
      <c r="F159" s="57">
        <f t="shared" si="20"/>
        <v>16700</v>
      </c>
    </row>
    <row r="160" spans="1:6" ht="21" customHeight="1">
      <c r="A160" s="55" t="s">
        <v>144</v>
      </c>
      <c r="B160" s="56" t="s">
        <v>112</v>
      </c>
      <c r="C160" s="58" t="s">
        <v>321</v>
      </c>
      <c r="D160" s="57">
        <v>20000</v>
      </c>
      <c r="E160" s="57">
        <v>3300</v>
      </c>
      <c r="F160" s="57">
        <f t="shared" si="20"/>
        <v>16700</v>
      </c>
    </row>
    <row r="161" spans="1:6" ht="18.75" customHeight="1">
      <c r="A161" s="55" t="s">
        <v>322</v>
      </c>
      <c r="B161" s="56" t="s">
        <v>112</v>
      </c>
      <c r="C161" s="58" t="s">
        <v>323</v>
      </c>
      <c r="D161" s="57">
        <f aca="true" t="shared" si="21" ref="D161:E163">D162</f>
        <v>2015400</v>
      </c>
      <c r="E161" s="57">
        <f t="shared" si="21"/>
        <v>346055.69</v>
      </c>
      <c r="F161" s="57">
        <f aca="true" t="shared" si="22" ref="F161:F168">D161-E161</f>
        <v>1669344.31</v>
      </c>
    </row>
    <row r="162" spans="1:6" ht="18" customHeight="1">
      <c r="A162" s="55" t="s">
        <v>324</v>
      </c>
      <c r="B162" s="56" t="s">
        <v>112</v>
      </c>
      <c r="C162" s="58" t="s">
        <v>325</v>
      </c>
      <c r="D162" s="57">
        <f t="shared" si="21"/>
        <v>2015400</v>
      </c>
      <c r="E162" s="57">
        <f t="shared" si="21"/>
        <v>346055.69</v>
      </c>
      <c r="F162" s="57">
        <f t="shared" si="22"/>
        <v>1669344.31</v>
      </c>
    </row>
    <row r="163" spans="1:6" ht="57" customHeight="1">
      <c r="A163" s="55" t="s">
        <v>326</v>
      </c>
      <c r="B163" s="56" t="s">
        <v>112</v>
      </c>
      <c r="C163" s="58" t="s">
        <v>327</v>
      </c>
      <c r="D163" s="57">
        <f t="shared" si="21"/>
        <v>2015400</v>
      </c>
      <c r="E163" s="57">
        <f t="shared" si="21"/>
        <v>346055.69</v>
      </c>
      <c r="F163" s="57">
        <f t="shared" si="22"/>
        <v>1669344.31</v>
      </c>
    </row>
    <row r="164" spans="1:6" ht="70.5" customHeight="1">
      <c r="A164" s="55" t="s">
        <v>328</v>
      </c>
      <c r="B164" s="56" t="s">
        <v>112</v>
      </c>
      <c r="C164" s="58" t="s">
        <v>329</v>
      </c>
      <c r="D164" s="57">
        <f>D165+D170</f>
        <v>2015400</v>
      </c>
      <c r="E164" s="57">
        <f>E165+E170</f>
        <v>346055.69</v>
      </c>
      <c r="F164" s="57">
        <f t="shared" si="22"/>
        <v>1669344.31</v>
      </c>
    </row>
    <row r="165" spans="1:6" ht="132" customHeight="1">
      <c r="A165" s="55" t="s">
        <v>330</v>
      </c>
      <c r="B165" s="56" t="s">
        <v>112</v>
      </c>
      <c r="C165" s="58" t="s">
        <v>331</v>
      </c>
      <c r="D165" s="57">
        <f>D167</f>
        <v>2015400</v>
      </c>
      <c r="E165" s="57">
        <f>E167</f>
        <v>346055.69</v>
      </c>
      <c r="F165" s="57">
        <f t="shared" si="22"/>
        <v>1669344.31</v>
      </c>
    </row>
    <row r="166" spans="1:6" ht="57" customHeight="1">
      <c r="A166" s="55" t="s">
        <v>332</v>
      </c>
      <c r="B166" s="56" t="s">
        <v>112</v>
      </c>
      <c r="C166" s="58" t="s">
        <v>333</v>
      </c>
      <c r="D166" s="57">
        <f>D167</f>
        <v>2015400</v>
      </c>
      <c r="E166" s="57">
        <f>E167</f>
        <v>346055.69</v>
      </c>
      <c r="F166" s="57">
        <f t="shared" si="22"/>
        <v>1669344.31</v>
      </c>
    </row>
    <row r="167" spans="1:6" ht="21" customHeight="1">
      <c r="A167" s="55" t="s">
        <v>334</v>
      </c>
      <c r="B167" s="56" t="s">
        <v>112</v>
      </c>
      <c r="C167" s="58" t="s">
        <v>335</v>
      </c>
      <c r="D167" s="57">
        <f>D168+D169</f>
        <v>2015400</v>
      </c>
      <c r="E167" s="57">
        <f>E168+E169</f>
        <v>346055.69</v>
      </c>
      <c r="F167" s="57">
        <f t="shared" si="22"/>
        <v>1669344.31</v>
      </c>
    </row>
    <row r="168" spans="1:6" ht="101.25" customHeight="1">
      <c r="A168" s="55" t="s">
        <v>336</v>
      </c>
      <c r="B168" s="56" t="s">
        <v>112</v>
      </c>
      <c r="C168" s="58" t="s">
        <v>337</v>
      </c>
      <c r="D168" s="57">
        <v>2015400</v>
      </c>
      <c r="E168" s="57">
        <v>346055.69</v>
      </c>
      <c r="F168" s="57">
        <f t="shared" si="22"/>
        <v>1669344.31</v>
      </c>
    </row>
    <row r="169" spans="1:6" ht="34.5" customHeight="1" hidden="1">
      <c r="A169" s="55" t="s">
        <v>338</v>
      </c>
      <c r="B169" s="56">
        <v>200</v>
      </c>
      <c r="C169" s="58" t="s">
        <v>339</v>
      </c>
      <c r="D169" s="57">
        <v>0</v>
      </c>
      <c r="E169" s="57">
        <v>0</v>
      </c>
      <c r="F169" s="60" t="s">
        <v>41</v>
      </c>
    </row>
    <row r="170" spans="1:6" ht="96.75" customHeight="1" hidden="1">
      <c r="A170" s="55" t="s">
        <v>340</v>
      </c>
      <c r="B170" s="56">
        <v>200</v>
      </c>
      <c r="C170" s="58" t="s">
        <v>341</v>
      </c>
      <c r="D170" s="57">
        <f>D172</f>
        <v>0</v>
      </c>
      <c r="E170" s="57">
        <f>E172</f>
        <v>0</v>
      </c>
      <c r="F170" s="57">
        <f>F172</f>
        <v>0</v>
      </c>
    </row>
    <row r="171" spans="1:6" ht="0.75" customHeight="1" hidden="1">
      <c r="A171" s="55" t="s">
        <v>332</v>
      </c>
      <c r="B171" s="56" t="s">
        <v>112</v>
      </c>
      <c r="C171" s="58" t="s">
        <v>342</v>
      </c>
      <c r="D171" s="57">
        <f aca="true" t="shared" si="23" ref="D171:F172">D172</f>
        <v>0</v>
      </c>
      <c r="E171" s="57">
        <f t="shared" si="23"/>
        <v>0</v>
      </c>
      <c r="F171" s="57">
        <f t="shared" si="23"/>
        <v>0</v>
      </c>
    </row>
    <row r="172" spans="1:6" ht="18.75" customHeight="1" hidden="1">
      <c r="A172" s="55" t="s">
        <v>334</v>
      </c>
      <c r="B172" s="56">
        <v>200</v>
      </c>
      <c r="C172" s="58" t="s">
        <v>343</v>
      </c>
      <c r="D172" s="57">
        <f t="shared" si="23"/>
        <v>0</v>
      </c>
      <c r="E172" s="57">
        <f t="shared" si="23"/>
        <v>0</v>
      </c>
      <c r="F172" s="57">
        <f t="shared" si="23"/>
        <v>0</v>
      </c>
    </row>
    <row r="173" spans="1:6" ht="0.75" customHeight="1">
      <c r="A173" s="55" t="s">
        <v>338</v>
      </c>
      <c r="B173" s="56">
        <v>200</v>
      </c>
      <c r="C173" s="58" t="s">
        <v>344</v>
      </c>
      <c r="D173" s="57">
        <v>0</v>
      </c>
      <c r="E173" s="57">
        <v>0</v>
      </c>
      <c r="F173" s="57">
        <f>D173-E173</f>
        <v>0</v>
      </c>
    </row>
    <row r="174" spans="1:6" ht="19.5" customHeight="1">
      <c r="A174" s="55" t="s">
        <v>345</v>
      </c>
      <c r="B174" s="56" t="s">
        <v>112</v>
      </c>
      <c r="C174" s="58" t="s">
        <v>346</v>
      </c>
      <c r="D174" s="57">
        <f aca="true" t="shared" si="24" ref="D174:E177">D175</f>
        <v>525200</v>
      </c>
      <c r="E174" s="57">
        <f t="shared" si="24"/>
        <v>236321.73</v>
      </c>
      <c r="F174" s="57">
        <f aca="true" t="shared" si="25" ref="F174:F181">D174-E174</f>
        <v>288878.27</v>
      </c>
    </row>
    <row r="175" spans="1:6" ht="18" customHeight="1">
      <c r="A175" s="55" t="s">
        <v>347</v>
      </c>
      <c r="B175" s="56" t="s">
        <v>112</v>
      </c>
      <c r="C175" s="58" t="s">
        <v>348</v>
      </c>
      <c r="D175" s="57">
        <f t="shared" si="24"/>
        <v>525200</v>
      </c>
      <c r="E175" s="57">
        <f t="shared" si="24"/>
        <v>236321.73</v>
      </c>
      <c r="F175" s="57">
        <f t="shared" si="25"/>
        <v>288878.27</v>
      </c>
    </row>
    <row r="176" spans="1:6" ht="58.5" customHeight="1">
      <c r="A176" s="55" t="s">
        <v>182</v>
      </c>
      <c r="B176" s="56" t="s">
        <v>112</v>
      </c>
      <c r="C176" s="58" t="s">
        <v>349</v>
      </c>
      <c r="D176" s="57">
        <f t="shared" si="24"/>
        <v>525200</v>
      </c>
      <c r="E176" s="57">
        <f t="shared" si="24"/>
        <v>236321.73</v>
      </c>
      <c r="F176" s="57">
        <f t="shared" si="25"/>
        <v>288878.27</v>
      </c>
    </row>
    <row r="177" spans="1:6" ht="147" customHeight="1">
      <c r="A177" s="55" t="s">
        <v>350</v>
      </c>
      <c r="B177" s="56" t="s">
        <v>112</v>
      </c>
      <c r="C177" s="58" t="s">
        <v>351</v>
      </c>
      <c r="D177" s="57">
        <f t="shared" si="24"/>
        <v>525200</v>
      </c>
      <c r="E177" s="57">
        <f t="shared" si="24"/>
        <v>236321.73</v>
      </c>
      <c r="F177" s="57">
        <f t="shared" si="25"/>
        <v>288878.27</v>
      </c>
    </row>
    <row r="178" spans="1:6" ht="242.25" customHeight="1">
      <c r="A178" s="55" t="s">
        <v>352</v>
      </c>
      <c r="B178" s="56" t="s">
        <v>112</v>
      </c>
      <c r="C178" s="58" t="s">
        <v>353</v>
      </c>
      <c r="D178" s="57">
        <f>D180</f>
        <v>525200</v>
      </c>
      <c r="E178" s="57">
        <f>E180</f>
        <v>236321.73</v>
      </c>
      <c r="F178" s="57">
        <f t="shared" si="25"/>
        <v>288878.27</v>
      </c>
    </row>
    <row r="179" spans="1:6" ht="35.25" customHeight="1">
      <c r="A179" s="55" t="s">
        <v>354</v>
      </c>
      <c r="B179" s="56">
        <v>200</v>
      </c>
      <c r="C179" s="58" t="s">
        <v>355</v>
      </c>
      <c r="D179" s="57">
        <f>D180</f>
        <v>525200</v>
      </c>
      <c r="E179" s="57">
        <f>E180</f>
        <v>236321.73</v>
      </c>
      <c r="F179" s="57">
        <f t="shared" si="25"/>
        <v>288878.27</v>
      </c>
    </row>
    <row r="180" spans="1:6" ht="51" customHeight="1">
      <c r="A180" s="55" t="s">
        <v>356</v>
      </c>
      <c r="B180" s="56" t="s">
        <v>112</v>
      </c>
      <c r="C180" s="58" t="s">
        <v>357</v>
      </c>
      <c r="D180" s="57">
        <f>D181</f>
        <v>525200</v>
      </c>
      <c r="E180" s="57">
        <f>E181</f>
        <v>236321.73</v>
      </c>
      <c r="F180" s="57">
        <f t="shared" si="25"/>
        <v>288878.27</v>
      </c>
    </row>
    <row r="181" spans="1:6" ht="51" customHeight="1">
      <c r="A181" s="55" t="s">
        <v>358</v>
      </c>
      <c r="B181" s="56" t="s">
        <v>112</v>
      </c>
      <c r="C181" s="58" t="s">
        <v>359</v>
      </c>
      <c r="D181" s="57">
        <v>525200</v>
      </c>
      <c r="E181" s="57">
        <v>236321.73</v>
      </c>
      <c r="F181" s="57">
        <f t="shared" si="25"/>
        <v>288878.27</v>
      </c>
    </row>
    <row r="182" spans="1:6" ht="21" customHeight="1">
      <c r="A182" s="55" t="s">
        <v>360</v>
      </c>
      <c r="B182" s="56" t="s">
        <v>112</v>
      </c>
      <c r="C182" s="58" t="s">
        <v>361</v>
      </c>
      <c r="D182" s="57">
        <f>D183</f>
        <v>1000</v>
      </c>
      <c r="E182" s="60" t="s">
        <v>41</v>
      </c>
      <c r="F182" s="57">
        <f aca="true" t="shared" si="26" ref="F182:F189">D182</f>
        <v>1000</v>
      </c>
    </row>
    <row r="183" spans="1:6" ht="18" customHeight="1">
      <c r="A183" s="55" t="s">
        <v>362</v>
      </c>
      <c r="B183" s="56" t="s">
        <v>112</v>
      </c>
      <c r="C183" s="58" t="s">
        <v>363</v>
      </c>
      <c r="D183" s="57">
        <f>D184</f>
        <v>1000</v>
      </c>
      <c r="E183" s="60" t="s">
        <v>41</v>
      </c>
      <c r="F183" s="57">
        <f t="shared" si="26"/>
        <v>1000</v>
      </c>
    </row>
    <row r="184" spans="1:6" ht="49.5" customHeight="1">
      <c r="A184" s="55" t="s">
        <v>364</v>
      </c>
      <c r="B184" s="56" t="s">
        <v>112</v>
      </c>
      <c r="C184" s="58" t="s">
        <v>365</v>
      </c>
      <c r="D184" s="57">
        <f>D185</f>
        <v>1000</v>
      </c>
      <c r="E184" s="60" t="s">
        <v>41</v>
      </c>
      <c r="F184" s="57">
        <f t="shared" si="26"/>
        <v>1000</v>
      </c>
    </row>
    <row r="185" spans="1:6" ht="99" customHeight="1">
      <c r="A185" s="55" t="s">
        <v>366</v>
      </c>
      <c r="B185" s="56" t="s">
        <v>112</v>
      </c>
      <c r="C185" s="58" t="s">
        <v>367</v>
      </c>
      <c r="D185" s="57">
        <f>D186</f>
        <v>1000</v>
      </c>
      <c r="E185" s="60" t="s">
        <v>41</v>
      </c>
      <c r="F185" s="57">
        <f t="shared" si="26"/>
        <v>1000</v>
      </c>
    </row>
    <row r="186" spans="1:6" ht="130.5" customHeight="1">
      <c r="A186" s="55" t="s">
        <v>368</v>
      </c>
      <c r="B186" s="56" t="s">
        <v>112</v>
      </c>
      <c r="C186" s="58" t="s">
        <v>369</v>
      </c>
      <c r="D186" s="57">
        <f>D188</f>
        <v>1000</v>
      </c>
      <c r="E186" s="60" t="s">
        <v>41</v>
      </c>
      <c r="F186" s="57">
        <f t="shared" si="26"/>
        <v>1000</v>
      </c>
    </row>
    <row r="187" spans="1:6" ht="33" customHeight="1">
      <c r="A187" s="55" t="s">
        <v>140</v>
      </c>
      <c r="B187" s="56">
        <v>200</v>
      </c>
      <c r="C187" s="58" t="s">
        <v>370</v>
      </c>
      <c r="D187" s="57">
        <f>D188</f>
        <v>1000</v>
      </c>
      <c r="E187" s="60" t="s">
        <v>41</v>
      </c>
      <c r="F187" s="57">
        <f t="shared" si="26"/>
        <v>1000</v>
      </c>
    </row>
    <row r="188" spans="1:6" ht="49.5" customHeight="1">
      <c r="A188" s="55" t="s">
        <v>142</v>
      </c>
      <c r="B188" s="56" t="s">
        <v>112</v>
      </c>
      <c r="C188" s="58" t="s">
        <v>371</v>
      </c>
      <c r="D188" s="57">
        <f>D189</f>
        <v>1000</v>
      </c>
      <c r="E188" s="60" t="s">
        <v>41</v>
      </c>
      <c r="F188" s="57">
        <f t="shared" si="26"/>
        <v>1000</v>
      </c>
    </row>
    <row r="189" spans="1:6" ht="19.5" customHeight="1">
      <c r="A189" s="55" t="s">
        <v>202</v>
      </c>
      <c r="B189" s="56" t="s">
        <v>112</v>
      </c>
      <c r="C189" s="58" t="s">
        <v>372</v>
      </c>
      <c r="D189" s="57">
        <v>1000</v>
      </c>
      <c r="E189" s="60" t="s">
        <v>41</v>
      </c>
      <c r="F189" s="57">
        <f t="shared" si="26"/>
        <v>1000</v>
      </c>
    </row>
    <row r="190" spans="1:6" ht="35.25" customHeight="1">
      <c r="A190" s="55" t="s">
        <v>373</v>
      </c>
      <c r="B190" s="56" t="s">
        <v>112</v>
      </c>
      <c r="C190" s="58" t="s">
        <v>374</v>
      </c>
      <c r="D190" s="57">
        <f aca="true" t="shared" si="27" ref="D190:E193">D191</f>
        <v>1000</v>
      </c>
      <c r="E190" s="57">
        <f t="shared" si="27"/>
        <v>244.66</v>
      </c>
      <c r="F190" s="57">
        <f aca="true" t="shared" si="28" ref="F190:F196">D190-E190</f>
        <v>755.34</v>
      </c>
    </row>
    <row r="191" spans="1:6" ht="38.25" customHeight="1">
      <c r="A191" s="55" t="s">
        <v>375</v>
      </c>
      <c r="B191" s="56" t="s">
        <v>112</v>
      </c>
      <c r="C191" s="58" t="s">
        <v>376</v>
      </c>
      <c r="D191" s="57">
        <f t="shared" si="27"/>
        <v>1000</v>
      </c>
      <c r="E191" s="57">
        <f t="shared" si="27"/>
        <v>244.66</v>
      </c>
      <c r="F191" s="57">
        <f t="shared" si="28"/>
        <v>755.34</v>
      </c>
    </row>
    <row r="192" spans="1:6" ht="49.5" customHeight="1">
      <c r="A192" s="55" t="s">
        <v>146</v>
      </c>
      <c r="B192" s="56" t="s">
        <v>112</v>
      </c>
      <c r="C192" s="58" t="s">
        <v>377</v>
      </c>
      <c r="D192" s="57">
        <f t="shared" si="27"/>
        <v>1000</v>
      </c>
      <c r="E192" s="57">
        <f t="shared" si="27"/>
        <v>244.66</v>
      </c>
      <c r="F192" s="57">
        <f t="shared" si="28"/>
        <v>755.34</v>
      </c>
    </row>
    <row r="193" spans="1:6" ht="33" customHeight="1">
      <c r="A193" s="55" t="s">
        <v>378</v>
      </c>
      <c r="B193" s="56" t="s">
        <v>112</v>
      </c>
      <c r="C193" s="58" t="s">
        <v>379</v>
      </c>
      <c r="D193" s="57">
        <f t="shared" si="27"/>
        <v>1000</v>
      </c>
      <c r="E193" s="57">
        <f t="shared" si="27"/>
        <v>244.66</v>
      </c>
      <c r="F193" s="57">
        <f t="shared" si="28"/>
        <v>755.34</v>
      </c>
    </row>
    <row r="194" spans="1:6" ht="97.5" customHeight="1">
      <c r="A194" s="55" t="s">
        <v>380</v>
      </c>
      <c r="B194" s="56" t="s">
        <v>112</v>
      </c>
      <c r="C194" s="58" t="s">
        <v>381</v>
      </c>
      <c r="D194" s="57">
        <f>D196</f>
        <v>1000</v>
      </c>
      <c r="E194" s="57">
        <f>E196</f>
        <v>244.66</v>
      </c>
      <c r="F194" s="57">
        <f t="shared" si="28"/>
        <v>755.34</v>
      </c>
    </row>
    <row r="195" spans="1:6" ht="35.25" customHeight="1">
      <c r="A195" s="55" t="s">
        <v>382</v>
      </c>
      <c r="B195" s="56">
        <v>200</v>
      </c>
      <c r="C195" s="58" t="s">
        <v>383</v>
      </c>
      <c r="D195" s="57">
        <f>D196</f>
        <v>1000</v>
      </c>
      <c r="E195" s="57">
        <f>E196</f>
        <v>244.66</v>
      </c>
      <c r="F195" s="57">
        <f t="shared" si="28"/>
        <v>755.34</v>
      </c>
    </row>
    <row r="196" spans="1:6" ht="20.25" customHeight="1">
      <c r="A196" s="55" t="s">
        <v>384</v>
      </c>
      <c r="B196" s="56" t="s">
        <v>112</v>
      </c>
      <c r="C196" s="58" t="s">
        <v>385</v>
      </c>
      <c r="D196" s="57">
        <v>1000</v>
      </c>
      <c r="E196" s="57">
        <v>244.66</v>
      </c>
      <c r="F196" s="57">
        <f t="shared" si="28"/>
        <v>755.34</v>
      </c>
    </row>
    <row r="197" spans="1:6" ht="31.5" customHeight="1">
      <c r="A197" s="66" t="s">
        <v>386</v>
      </c>
      <c r="B197" s="67" t="s">
        <v>387</v>
      </c>
      <c r="C197" s="68"/>
      <c r="D197" s="70">
        <v>-9300</v>
      </c>
      <c r="E197" s="71">
        <f>'117_(дох.)'!E15-E4</f>
        <v>551752.0899999994</v>
      </c>
      <c r="F197" s="69" t="s">
        <v>30</v>
      </c>
    </row>
  </sheetData>
  <sheetProtection selectLockedCells="1" selectUnlockedCells="1"/>
  <mergeCells count="1">
    <mergeCell ref="A1:F1"/>
  </mergeCells>
  <printOptions/>
  <pageMargins left="0.5902777777777778" right="0.3541666666666667" top="0.19652777777777777" bottom="0" header="0.5118055555555555" footer="0.5118055555555555"/>
  <pageSetup fitToHeight="0" fitToWidth="1" horizontalDpi="300" verticalDpi="3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F22"/>
  <sheetViews>
    <sheetView view="pageBreakPreview" zoomScale="90" zoomScaleSheetLayoutView="90" zoomScalePageLayoutView="0" workbookViewId="0" topLeftCell="A10">
      <selection activeCell="F11" sqref="F11"/>
    </sheetView>
  </sheetViews>
  <sheetFormatPr defaultColWidth="9.00390625" defaultRowHeight="12.75"/>
  <cols>
    <col min="1" max="1" width="31.875" style="30" customWidth="1"/>
    <col min="2" max="2" width="4.25390625" style="26" customWidth="1"/>
    <col min="3" max="3" width="27.875" style="26" customWidth="1"/>
    <col min="4" max="4" width="15.125" style="29" customWidth="1"/>
    <col min="5" max="5" width="14.875" style="29" customWidth="1"/>
    <col min="6" max="6" width="14.75390625" style="26" customWidth="1"/>
    <col min="7" max="7" width="9.125" style="26" customWidth="1"/>
    <col min="8" max="8" width="9.875" style="26" customWidth="1"/>
    <col min="9" max="16384" width="9.125" style="26" customWidth="1"/>
  </cols>
  <sheetData>
    <row r="1" spans="1:6" ht="19.5" customHeight="1">
      <c r="A1" s="80" t="s">
        <v>388</v>
      </c>
      <c r="B1" s="80"/>
      <c r="C1" s="80"/>
      <c r="D1" s="80"/>
      <c r="E1" s="80"/>
      <c r="F1" s="80"/>
    </row>
    <row r="2" spans="1:6" ht="51" customHeight="1">
      <c r="A2" s="27" t="s">
        <v>105</v>
      </c>
      <c r="B2" s="27" t="s">
        <v>106</v>
      </c>
      <c r="C2" s="27" t="s">
        <v>389</v>
      </c>
      <c r="D2" s="27" t="s">
        <v>108</v>
      </c>
      <c r="E2" s="27" t="s">
        <v>109</v>
      </c>
      <c r="F2" s="27" t="s">
        <v>110</v>
      </c>
    </row>
    <row r="3" spans="1:6" ht="13.5" customHeight="1">
      <c r="A3" s="27">
        <v>1</v>
      </c>
      <c r="B3" s="27">
        <v>2</v>
      </c>
      <c r="C3" s="27">
        <v>3</v>
      </c>
      <c r="D3" s="27">
        <v>4</v>
      </c>
      <c r="E3" s="27">
        <v>5</v>
      </c>
      <c r="F3" s="27">
        <v>6</v>
      </c>
    </row>
    <row r="4" spans="1:6" s="29" customFormat="1" ht="33" customHeight="1">
      <c r="A4" s="28" t="s">
        <v>390</v>
      </c>
      <c r="B4" s="16" t="s">
        <v>391</v>
      </c>
      <c r="C4" s="20" t="s">
        <v>30</v>
      </c>
      <c r="D4" s="20">
        <f>D6</f>
        <v>9300</v>
      </c>
      <c r="E4" s="23">
        <f>E6</f>
        <v>-551752.0899999999</v>
      </c>
      <c r="F4" s="20" t="s">
        <v>41</v>
      </c>
    </row>
    <row r="5" spans="1:6" s="29" customFormat="1" ht="48" customHeight="1">
      <c r="A5" s="28" t="s">
        <v>392</v>
      </c>
      <c r="B5" s="16" t="s">
        <v>393</v>
      </c>
      <c r="C5" s="20" t="s">
        <v>394</v>
      </c>
      <c r="D5" s="20" t="s">
        <v>41</v>
      </c>
      <c r="E5" s="20" t="s">
        <v>41</v>
      </c>
      <c r="F5" s="20" t="s">
        <v>41</v>
      </c>
    </row>
    <row r="6" spans="1:6" s="29" customFormat="1" ht="15" customHeight="1">
      <c r="A6" s="28" t="s">
        <v>395</v>
      </c>
      <c r="B6" s="16">
        <v>700</v>
      </c>
      <c r="C6" s="16" t="s">
        <v>394</v>
      </c>
      <c r="D6" s="20">
        <f>D7</f>
        <v>9300</v>
      </c>
      <c r="E6" s="17">
        <f>E7</f>
        <v>-551752.0899999999</v>
      </c>
      <c r="F6" s="20" t="s">
        <v>41</v>
      </c>
    </row>
    <row r="7" spans="1:6" s="29" customFormat="1" ht="48.75" customHeight="1">
      <c r="A7" s="28" t="s">
        <v>396</v>
      </c>
      <c r="B7" s="16" t="s">
        <v>397</v>
      </c>
      <c r="C7" s="16" t="s">
        <v>398</v>
      </c>
      <c r="D7" s="20">
        <v>9300</v>
      </c>
      <c r="E7" s="17">
        <f>E15+E11</f>
        <v>-551752.0899999999</v>
      </c>
      <c r="F7" s="20" t="s">
        <v>41</v>
      </c>
    </row>
    <row r="8" spans="1:6" s="29" customFormat="1" ht="39" customHeight="1">
      <c r="A8" s="28" t="s">
        <v>399</v>
      </c>
      <c r="B8" s="16" t="s">
        <v>400</v>
      </c>
      <c r="C8" s="16" t="s">
        <v>401</v>
      </c>
      <c r="D8" s="23">
        <f aca="true" t="shared" si="0" ref="D8:E10">D9</f>
        <v>-8803800</v>
      </c>
      <c r="E8" s="24">
        <f t="shared" si="0"/>
        <v>-3220092.31</v>
      </c>
      <c r="F8" s="20" t="s">
        <v>30</v>
      </c>
    </row>
    <row r="9" spans="1:6" s="29" customFormat="1" ht="42" customHeight="1">
      <c r="A9" s="28" t="s">
        <v>402</v>
      </c>
      <c r="B9" s="16" t="s">
        <v>400</v>
      </c>
      <c r="C9" s="16" t="s">
        <v>403</v>
      </c>
      <c r="D9" s="23">
        <f t="shared" si="0"/>
        <v>-8803800</v>
      </c>
      <c r="E9" s="24">
        <f t="shared" si="0"/>
        <v>-3220092.31</v>
      </c>
      <c r="F9" s="20" t="s">
        <v>30</v>
      </c>
    </row>
    <row r="10" spans="1:6" s="29" customFormat="1" ht="45.75" customHeight="1">
      <c r="A10" s="28" t="s">
        <v>404</v>
      </c>
      <c r="B10" s="16" t="s">
        <v>400</v>
      </c>
      <c r="C10" s="16" t="s">
        <v>405</v>
      </c>
      <c r="D10" s="23">
        <f t="shared" si="0"/>
        <v>-8803800</v>
      </c>
      <c r="E10" s="24">
        <f t="shared" si="0"/>
        <v>-3220092.31</v>
      </c>
      <c r="F10" s="20" t="s">
        <v>30</v>
      </c>
    </row>
    <row r="11" spans="1:6" s="29" customFormat="1" ht="59.25" customHeight="1">
      <c r="A11" s="28" t="s">
        <v>406</v>
      </c>
      <c r="B11" s="16" t="s">
        <v>400</v>
      </c>
      <c r="C11" s="16" t="s">
        <v>407</v>
      </c>
      <c r="D11" s="23">
        <v>-8803800</v>
      </c>
      <c r="E11" s="24">
        <v>-3220092.31</v>
      </c>
      <c r="F11" s="20" t="s">
        <v>30</v>
      </c>
    </row>
    <row r="12" spans="1:6" s="29" customFormat="1" ht="37.5" customHeight="1">
      <c r="A12" s="28" t="s">
        <v>408</v>
      </c>
      <c r="B12" s="16" t="s">
        <v>409</v>
      </c>
      <c r="C12" s="16" t="s">
        <v>410</v>
      </c>
      <c r="D12" s="23">
        <f aca="true" t="shared" si="1" ref="D12:E14">D13</f>
        <v>8813100</v>
      </c>
      <c r="E12" s="24">
        <f t="shared" si="1"/>
        <v>2668340.22</v>
      </c>
      <c r="F12" s="20" t="s">
        <v>30</v>
      </c>
    </row>
    <row r="13" spans="1:6" s="29" customFormat="1" ht="41.25" customHeight="1">
      <c r="A13" s="28" t="s">
        <v>411</v>
      </c>
      <c r="B13" s="16" t="s">
        <v>409</v>
      </c>
      <c r="C13" s="16" t="s">
        <v>412</v>
      </c>
      <c r="D13" s="23">
        <f t="shared" si="1"/>
        <v>8813100</v>
      </c>
      <c r="E13" s="24">
        <f t="shared" si="1"/>
        <v>2668340.22</v>
      </c>
      <c r="F13" s="20" t="s">
        <v>30</v>
      </c>
    </row>
    <row r="14" spans="1:6" s="29" customFormat="1" ht="38.25" customHeight="1">
      <c r="A14" s="28" t="s">
        <v>413</v>
      </c>
      <c r="B14" s="16" t="s">
        <v>409</v>
      </c>
      <c r="C14" s="16" t="s">
        <v>414</v>
      </c>
      <c r="D14" s="23">
        <f t="shared" si="1"/>
        <v>8813100</v>
      </c>
      <c r="E14" s="24">
        <f t="shared" si="1"/>
        <v>2668340.22</v>
      </c>
      <c r="F14" s="20" t="s">
        <v>30</v>
      </c>
    </row>
    <row r="15" spans="1:6" s="29" customFormat="1" ht="54" customHeight="1">
      <c r="A15" s="28" t="s">
        <v>415</v>
      </c>
      <c r="B15" s="16" t="s">
        <v>409</v>
      </c>
      <c r="C15" s="16" t="s">
        <v>416</v>
      </c>
      <c r="D15" s="23">
        <v>8813100</v>
      </c>
      <c r="E15" s="24">
        <v>2668340.22</v>
      </c>
      <c r="F15" s="20" t="s">
        <v>30</v>
      </c>
    </row>
    <row r="16" ht="6" customHeight="1"/>
    <row r="17" spans="1:5" ht="44.25" customHeight="1">
      <c r="A17" s="5" t="s">
        <v>417</v>
      </c>
      <c r="B17" s="21"/>
      <c r="C17" s="31"/>
      <c r="D17" s="81" t="s">
        <v>418</v>
      </c>
      <c r="E17" s="81"/>
    </row>
    <row r="18" spans="1:5" ht="2.25" customHeight="1">
      <c r="A18" s="5"/>
      <c r="B18" s="21"/>
      <c r="C18" s="21"/>
      <c r="D18" s="21"/>
      <c r="E18" s="21"/>
    </row>
    <row r="19" spans="1:5" ht="30.75" customHeight="1">
      <c r="A19" s="5" t="s">
        <v>419</v>
      </c>
      <c r="B19" s="21"/>
      <c r="C19" s="31"/>
      <c r="D19" s="81" t="s">
        <v>420</v>
      </c>
      <c r="E19" s="81"/>
    </row>
    <row r="20" spans="1:5" ht="3" customHeight="1">
      <c r="A20" s="5"/>
      <c r="B20" s="21"/>
      <c r="C20" s="21"/>
      <c r="D20" s="21"/>
      <c r="E20" s="21"/>
    </row>
    <row r="21" spans="1:5" ht="31.5">
      <c r="A21" s="5" t="s">
        <v>421</v>
      </c>
      <c r="B21" s="21"/>
      <c r="C21" s="31"/>
      <c r="D21" s="5" t="s">
        <v>422</v>
      </c>
      <c r="E21" s="21"/>
    </row>
    <row r="22" spans="1:5" ht="15.75">
      <c r="A22" s="5" t="s">
        <v>462</v>
      </c>
      <c r="B22" s="21"/>
      <c r="C22" s="21"/>
      <c r="D22" s="21"/>
      <c r="E22" s="21"/>
    </row>
  </sheetData>
  <sheetProtection selectLockedCells="1" selectUnlockedCells="1"/>
  <mergeCells count="3">
    <mergeCell ref="A1:F1"/>
    <mergeCell ref="D17:E17"/>
    <mergeCell ref="D19:E19"/>
  </mergeCells>
  <printOptions/>
  <pageMargins left="0.7479166666666667" right="0.3541666666666667" top="0.39375" bottom="0.39375" header="0.5118055555555555" footer="0.5118055555555555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2019-05-13T09:50:27Z</cp:lastPrinted>
  <dcterms:modified xsi:type="dcterms:W3CDTF">2019-05-13T09:52:12Z</dcterms:modified>
  <cp:category/>
  <cp:version/>
  <cp:contentType/>
  <cp:contentStatus/>
</cp:coreProperties>
</file>